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mc:AlternateContent xmlns:mc="http://schemas.openxmlformats.org/markup-compatibility/2006">
    <mc:Choice Requires="x15">
      <x15ac:absPath xmlns:x15ac="http://schemas.microsoft.com/office/spreadsheetml/2010/11/ac" url="/Users/lisa/Downloads/"/>
    </mc:Choice>
  </mc:AlternateContent>
  <xr:revisionPtr revIDLastSave="0" documentId="8_{E1124933-900D-2442-A284-67D896F706FA}" xr6:coauthVersionLast="45" xr6:coauthVersionMax="45" xr10:uidLastSave="{00000000-0000-0000-0000-000000000000}"/>
  <bookViews>
    <workbookView xWindow="0" yWindow="800" windowWidth="28800" windowHeight="15840" xr2:uid="{00000000-000D-0000-FFFF-FFFF00000000}"/>
  </bookViews>
  <sheets>
    <sheet name="Introduction" sheetId="3" r:id="rId1"/>
    <sheet name="Income and Expenditure Report" sheetId="1" r:id="rId2"/>
    <sheet name="General Ledger Term 1" sheetId="2" r:id="rId3"/>
    <sheet name="General Ledger Term 2" sheetId="6" r:id="rId4"/>
    <sheet name="General Ledger Term 3" sheetId="7" r:id="rId5"/>
  </sheets>
  <definedNames>
    <definedName name="_xlnm.Print_Area" localSheetId="2">'General Ledger Term 1'!$B$1:$G$50</definedName>
    <definedName name="_xlnm.Print_Area" localSheetId="3">'General Ledger Term 2'!$B$1:$G$50</definedName>
    <definedName name="_xlnm.Print_Area" localSheetId="4">'General Ledger Term 3'!$B$1:$G$50</definedName>
  </definedNames>
  <calcPr calcId="191029"/>
  <webPublishing codePage="1252"/>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6" i="7" l="1"/>
  <c r="G123" i="7"/>
  <c r="O122" i="7"/>
  <c r="G108" i="7"/>
  <c r="G92" i="7"/>
  <c r="O85" i="7"/>
  <c r="G70" i="7"/>
  <c r="O60" i="7"/>
  <c r="G43" i="7"/>
  <c r="G45" i="7" s="1"/>
  <c r="O35" i="7"/>
  <c r="G136" i="6"/>
  <c r="G123" i="6"/>
  <c r="O122" i="6"/>
  <c r="G108" i="6"/>
  <c r="G92" i="6"/>
  <c r="O85" i="6"/>
  <c r="G70" i="6"/>
  <c r="O60" i="6"/>
  <c r="G43" i="6"/>
  <c r="G45" i="6" s="1"/>
  <c r="O35" i="6"/>
  <c r="O60" i="2"/>
  <c r="D43" i="1"/>
  <c r="O8" i="1" s="1"/>
  <c r="D26" i="1"/>
  <c r="O7" i="1" s="1"/>
  <c r="O10" i="1" l="1"/>
  <c r="O122" i="2"/>
  <c r="G136" i="2"/>
  <c r="G123" i="2"/>
  <c r="G108" i="2"/>
  <c r="G92" i="2"/>
  <c r="G70" i="2"/>
  <c r="O85" i="2"/>
  <c r="G43" i="2" l="1"/>
  <c r="G45" i="2" l="1"/>
  <c r="O35" i="2"/>
</calcChain>
</file>

<file path=xl/sharedStrings.xml><?xml version="1.0" encoding="utf-8"?>
<sst xmlns="http://schemas.openxmlformats.org/spreadsheetml/2006/main" count="286" uniqueCount="40">
  <si>
    <t>Equipment</t>
  </si>
  <si>
    <t>Total Expenses</t>
  </si>
  <si>
    <t>Total</t>
  </si>
  <si>
    <t>Total Income</t>
  </si>
  <si>
    <t>By Category</t>
  </si>
  <si>
    <t>Item</t>
  </si>
  <si>
    <t>Date</t>
  </si>
  <si>
    <t>Cost</t>
  </si>
  <si>
    <t>Description</t>
  </si>
  <si>
    <t>Paid by</t>
  </si>
  <si>
    <t>Alcohol</t>
  </si>
  <si>
    <t>Administrative Costs</t>
  </si>
  <si>
    <t>Merchandise</t>
  </si>
  <si>
    <t>Food/Non-Alcoholic Drinks</t>
  </si>
  <si>
    <t>Qty</t>
  </si>
  <si>
    <t>Booking/Venue Hire</t>
  </si>
  <si>
    <t>EXPENSES</t>
  </si>
  <si>
    <t>Amount</t>
  </si>
  <si>
    <t>INCOME</t>
  </si>
  <si>
    <t>Membership Fees</t>
  </si>
  <si>
    <r>
      <t xml:space="preserve">Sales </t>
    </r>
    <r>
      <rPr>
        <sz val="14"/>
        <color theme="3"/>
        <rFont val="Century Gothic"/>
        <family val="1"/>
        <scheme val="minor"/>
      </rPr>
      <t>(e.g. BBQs, Event tickets etc.)</t>
    </r>
  </si>
  <si>
    <t>You can drag and drop the corner of each table to change the size if you want more or less space</t>
  </si>
  <si>
    <t>&lt;&lt;</t>
  </si>
  <si>
    <t>General Ledger - Term 1</t>
  </si>
  <si>
    <t>Income and Expenditure Report</t>
  </si>
  <si>
    <t>BALANCE - 2020</t>
  </si>
  <si>
    <t>Overview</t>
  </si>
  <si>
    <t>Category</t>
  </si>
  <si>
    <t>Summary - Income</t>
  </si>
  <si>
    <t>Arc Grants</t>
  </si>
  <si>
    <t>You can change, remove or add the different categories depending on what suits your club</t>
  </si>
  <si>
    <r>
      <t xml:space="preserve">You must list </t>
    </r>
    <r>
      <rPr>
        <b/>
        <i/>
        <u/>
        <sz val="14"/>
        <color rgb="FFC00000"/>
        <rFont val="Century Gothic (Body)"/>
      </rPr>
      <t>ALL</t>
    </r>
    <r>
      <rPr>
        <b/>
        <i/>
        <sz val="14"/>
        <color rgb="FFC00000"/>
        <rFont val="Century Gothic"/>
        <family val="1"/>
        <scheme val="minor"/>
      </rPr>
      <t xml:space="preserve"> individual expenses and incomes from throughout the year in this document. This includes small payments such as "soda $1.20" or "membership fee payment $2"
There is also a column to list who paid for the given item, though it is optional whether you would like to use this for reference.</t>
    </r>
  </si>
  <si>
    <t>Sales</t>
  </si>
  <si>
    <t>This table will automatically generate</t>
  </si>
  <si>
    <t>Summary - Expenditure</t>
  </si>
  <si>
    <t>General Ledger - Term 2</t>
  </si>
  <si>
    <t>General Ledger - Term 3</t>
  </si>
  <si>
    <t>Please ensure your category names here match those in your General Ledgers</t>
  </si>
  <si>
    <t>Fill in the tables only</t>
  </si>
  <si>
    <r>
      <rPr>
        <b/>
        <sz val="22"/>
        <color theme="8" tint="-0.499984740745262"/>
        <rFont val="Century Gothic (Body)"/>
      </rPr>
      <t xml:space="preserve">
ARC CLUBS INCOME AND EXPENDITURE AND GENERAL LEDGERS</t>
    </r>
    <r>
      <rPr>
        <sz val="20"/>
        <color theme="8" tint="-0.499984740745262"/>
        <rFont val="Century Gothic"/>
        <family val="2"/>
        <scheme val="minor"/>
      </rPr>
      <t xml:space="preserve">
You </t>
    </r>
    <r>
      <rPr>
        <b/>
        <sz val="20"/>
        <color theme="8" tint="-0.499984740745262"/>
        <rFont val="Century Gothic"/>
        <family val="1"/>
        <scheme val="minor"/>
      </rPr>
      <t>MUST</t>
    </r>
    <r>
      <rPr>
        <sz val="20"/>
        <color theme="8" tint="-0.499984740745262"/>
        <rFont val="Century Gothic"/>
        <family val="2"/>
        <scheme val="minor"/>
      </rPr>
      <t xml:space="preserve"> submit </t>
    </r>
    <r>
      <rPr>
        <b/>
        <sz val="20"/>
        <color rgb="FF00B050"/>
        <rFont val="Century Gothic (Body)"/>
      </rPr>
      <t>this document</t>
    </r>
    <r>
      <rPr>
        <sz val="20"/>
        <color theme="8" tint="-0.499984740745262"/>
        <rFont val="Century Gothic"/>
        <family val="2"/>
        <scheme val="minor"/>
      </rPr>
      <t xml:space="preserve"> to Arc, along with a bank statement, at the end of </t>
    </r>
    <r>
      <rPr>
        <u/>
        <sz val="20"/>
        <color theme="8" tint="-0.499984740745262"/>
        <rFont val="Century Gothic (Body)"/>
      </rPr>
      <t>Term 1</t>
    </r>
    <r>
      <rPr>
        <sz val="20"/>
        <color theme="8" tint="-0.499984740745262"/>
        <rFont val="Century Gothic"/>
        <family val="2"/>
        <scheme val="minor"/>
      </rPr>
      <t xml:space="preserve"> and </t>
    </r>
    <r>
      <rPr>
        <u/>
        <sz val="20"/>
        <color theme="8" tint="-0.499984740745262"/>
        <rFont val="Century Gothic (Body)"/>
      </rPr>
      <t>Term 2</t>
    </r>
    <r>
      <rPr>
        <sz val="20"/>
        <color theme="8" tint="-0.499984740745262"/>
        <rFont val="Century Gothic"/>
        <family val="2"/>
        <scheme val="minor"/>
      </rPr>
      <t xml:space="preserve"> (before Week 2 of the following break), and as part of your club's application for </t>
    </r>
    <r>
      <rPr>
        <u/>
        <sz val="20"/>
        <color theme="8" tint="-0.499984740745262"/>
        <rFont val="Century Gothic (Body)"/>
      </rPr>
      <t>reaffiliation in Term 3</t>
    </r>
    <r>
      <rPr>
        <sz val="20"/>
        <color theme="8" tint="-0.499984740745262"/>
        <rFont val="Century Gothic"/>
        <family val="2"/>
        <scheme val="minor"/>
      </rPr>
      <t xml:space="preserve">. These new requirements are here to help you keep on top of your club's finances throughout the year.
This Excel Document includes ALL Arc-required financial information. As long as you use this spreadsheet, you are following the guidelines successfully. 
Below, you can see that the first sheet is the </t>
    </r>
    <r>
      <rPr>
        <b/>
        <sz val="20"/>
        <color theme="8" tint="-0.499984740745262"/>
        <rFont val="Century Gothic"/>
        <family val="1"/>
        <scheme val="minor"/>
      </rPr>
      <t>Income and Expenditure Report</t>
    </r>
    <r>
      <rPr>
        <sz val="20"/>
        <color theme="8" tint="-0.499984740745262"/>
        <rFont val="Century Gothic"/>
        <family val="2"/>
        <scheme val="minor"/>
      </rPr>
      <t xml:space="preserve"> (which will provide an overview of primary expenses and incomes of your club over the course of the year) - we will NOT expect this to be completed each Term, however, you may choose to update it regularly to provide your executive with an overview of the club's financial position. 
The following sheets are </t>
    </r>
    <r>
      <rPr>
        <b/>
        <sz val="20"/>
        <color theme="8" tint="-0.499984740745262"/>
        <rFont val="Century Gothic"/>
        <family val="1"/>
        <scheme val="minor"/>
      </rPr>
      <t>General Ledgers</t>
    </r>
    <r>
      <rPr>
        <sz val="20"/>
        <color theme="8" tint="-0.499984740745262"/>
        <rFont val="Century Gothic"/>
        <family val="2"/>
        <scheme val="minor"/>
      </rPr>
      <t xml:space="preserve"> for </t>
    </r>
    <r>
      <rPr>
        <i/>
        <sz val="20"/>
        <color theme="8" tint="-0.499984740745262"/>
        <rFont val="Century Gothic"/>
        <family val="1"/>
        <scheme val="minor"/>
      </rPr>
      <t>each term</t>
    </r>
    <r>
      <rPr>
        <sz val="20"/>
        <color theme="8" tint="-0.499984740745262"/>
        <rFont val="Century Gothic"/>
        <family val="2"/>
        <scheme val="minor"/>
      </rPr>
      <t xml:space="preserve">. Remember that the general ledger needs to specificy </t>
    </r>
    <r>
      <rPr>
        <b/>
        <sz val="20"/>
        <color theme="8" tint="-0.499984740745262"/>
        <rFont val="Century Gothic"/>
        <family val="1"/>
        <scheme val="minor"/>
      </rPr>
      <t>EVERY SINGLE</t>
    </r>
    <r>
      <rPr>
        <sz val="20"/>
        <color theme="8" tint="-0.499984740745262"/>
        <rFont val="Century Gothic"/>
        <family val="2"/>
        <scheme val="minor"/>
      </rPr>
      <t xml:space="preserve"> individual payment, both incoming and outgoing. It is the Treasurer's job to ensure this document is updated regularly (we suggest at least weekly-fortnightly depending on how busy your club is). These </t>
    </r>
    <r>
      <rPr>
        <b/>
        <sz val="20"/>
        <color theme="8" tint="-0.499984740745262"/>
        <rFont val="Century Gothic"/>
        <family val="1"/>
        <scheme val="minor"/>
      </rPr>
      <t>MUST</t>
    </r>
    <r>
      <rPr>
        <sz val="20"/>
        <color theme="8" tint="-0.499984740745262"/>
        <rFont val="Century Gothic"/>
        <family val="2"/>
        <scheme val="minor"/>
      </rPr>
      <t xml:space="preserve"> be fully up to date at the end of each term when you submit this document to Arc.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</si>
</sst>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quot;$&quot;#,##0.00"/>
  </numFmts>
  <fonts count="48">
    <font>
      <sz val="12"/>
      <name val="Century Gothic"/>
      <family val="2"/>
      <scheme val="minor"/>
    </font>
    <font>
      <sz val="8"/>
      <name val="Arial"/>
      <family val="2"/>
    </font>
    <font>
      <sz val="10"/>
      <name val="Century Gothic"/>
      <family val="2"/>
      <scheme val="minor"/>
    </font>
    <font>
      <sz val="9"/>
      <name val="Century Gothic"/>
      <family val="2"/>
      <scheme val="minor"/>
    </font>
    <font>
      <sz val="8"/>
      <color theme="7" tint="-0.24994659260841701"/>
      <name val="Century Gothic"/>
      <family val="2"/>
      <scheme val="minor"/>
    </font>
    <font>
      <b/>
      <sz val="8"/>
      <color theme="7" tint="-0.24994659260841701"/>
      <name val="Century Gothic"/>
      <family val="1"/>
      <scheme val="major"/>
    </font>
    <font>
      <b/>
      <sz val="14"/>
      <color theme="0"/>
      <name val="Century Gothic"/>
      <family val="2"/>
      <scheme val="minor"/>
    </font>
    <font>
      <b/>
      <sz val="28"/>
      <color theme="0"/>
      <name val="Century Gothic"/>
      <family val="1"/>
      <scheme val="major"/>
    </font>
    <font>
      <b/>
      <sz val="14"/>
      <color theme="3"/>
      <name val="Century Gothic"/>
      <family val="2"/>
      <scheme val="minor"/>
    </font>
    <font>
      <sz val="12"/>
      <name val="Century Gothic"/>
      <family val="2"/>
      <scheme val="minor"/>
    </font>
    <font>
      <b/>
      <sz val="14"/>
      <color theme="7"/>
      <name val="Century Gothic"/>
      <family val="2"/>
      <scheme val="minor"/>
    </font>
    <font>
      <sz val="10"/>
      <color theme="7"/>
      <name val="Century Gothic"/>
      <family val="2"/>
      <scheme val="minor"/>
    </font>
    <font>
      <b/>
      <sz val="32"/>
      <name val="Century Gothic"/>
      <family val="1"/>
      <scheme val="major"/>
    </font>
    <font>
      <b/>
      <sz val="14"/>
      <color theme="3"/>
      <name val="Calibri"/>
      <family val="2"/>
    </font>
    <font>
      <b/>
      <sz val="12"/>
      <color theme="3"/>
      <name val="Century Gothic"/>
      <family val="2"/>
      <scheme val="minor"/>
    </font>
    <font>
      <b/>
      <sz val="12"/>
      <color theme="7"/>
      <name val="Century Gothic"/>
      <family val="2"/>
      <scheme val="minor"/>
    </font>
    <font>
      <b/>
      <sz val="48"/>
      <color theme="0"/>
      <name val="Century Gothic"/>
      <family val="1"/>
      <scheme val="major"/>
    </font>
    <font>
      <sz val="24"/>
      <name val="Century Gothic"/>
      <family val="2"/>
      <scheme val="minor"/>
    </font>
    <font>
      <i/>
      <sz val="12"/>
      <name val="Century Gothic"/>
      <family val="2"/>
      <scheme val="minor"/>
    </font>
    <font>
      <b/>
      <i/>
      <sz val="12"/>
      <color theme="6" tint="-0.249977111117893"/>
      <name val="Century Gothic"/>
      <family val="2"/>
      <scheme val="minor"/>
    </font>
    <font>
      <b/>
      <sz val="24"/>
      <color theme="0"/>
      <name val="Century Gothic"/>
      <family val="1"/>
      <scheme val="major"/>
    </font>
    <font>
      <b/>
      <sz val="28"/>
      <color theme="3"/>
      <name val="Century Gothic"/>
      <family val="2"/>
      <scheme val="minor"/>
    </font>
    <font>
      <sz val="14"/>
      <name val="Century Gothic"/>
      <family val="2"/>
      <scheme val="minor"/>
    </font>
    <font>
      <sz val="14"/>
      <color theme="3"/>
      <name val="Century Gothic"/>
      <family val="1"/>
      <scheme val="minor"/>
    </font>
    <font>
      <b/>
      <sz val="14"/>
      <color theme="0"/>
      <name val="Century Gothic"/>
      <family val="1"/>
      <scheme val="minor"/>
    </font>
    <font>
      <i/>
      <sz val="10"/>
      <color theme="1" tint="0.499984740745262"/>
      <name val="Century Gothic"/>
      <family val="1"/>
      <scheme val="minor"/>
    </font>
    <font>
      <b/>
      <i/>
      <sz val="14"/>
      <color rgb="FFC00000"/>
      <name val="Century Gothic"/>
      <family val="1"/>
      <scheme val="minor"/>
    </font>
    <font>
      <b/>
      <sz val="14"/>
      <color theme="6" tint="-0.499984740745262"/>
      <name val="Century Gothic"/>
      <family val="2"/>
      <scheme val="minor"/>
    </font>
    <font>
      <b/>
      <sz val="12"/>
      <color theme="6" tint="-0.499984740745262"/>
      <name val="Century Gothic"/>
      <family val="2"/>
      <scheme val="minor"/>
    </font>
    <font>
      <sz val="10"/>
      <color theme="6" tint="-0.499984740745262"/>
      <name val="Century Gothic"/>
      <family val="2"/>
      <scheme val="minor"/>
    </font>
    <font>
      <sz val="20"/>
      <color theme="8" tint="-0.499984740745262"/>
      <name val="Century Gothic"/>
      <family val="2"/>
      <scheme val="minor"/>
    </font>
    <font>
      <b/>
      <sz val="16"/>
      <color theme="6" tint="-0.499984740745262"/>
      <name val="Century Gothic"/>
      <family val="2"/>
      <scheme val="minor"/>
    </font>
    <font>
      <b/>
      <sz val="17"/>
      <color theme="6" tint="-0.499984740745262"/>
      <name val="Century Gothic"/>
      <family val="2"/>
      <scheme val="minor"/>
    </font>
    <font>
      <b/>
      <sz val="17"/>
      <name val="Century Gothic"/>
      <family val="1"/>
      <scheme val="minor"/>
    </font>
    <font>
      <b/>
      <sz val="17"/>
      <color theme="3" tint="-0.249977111117893"/>
      <name val="Century Gothic"/>
      <family val="2"/>
      <scheme val="minor"/>
    </font>
    <font>
      <b/>
      <sz val="26"/>
      <color theme="3"/>
      <name val="Century Gothic"/>
      <family val="2"/>
      <scheme val="minor"/>
    </font>
    <font>
      <b/>
      <i/>
      <u/>
      <sz val="14"/>
      <color rgb="FFC00000"/>
      <name val="Century Gothic (Body)"/>
    </font>
    <font>
      <b/>
      <sz val="14"/>
      <color rgb="FF373545"/>
      <name val="Century Gothic"/>
      <family val="2"/>
      <scheme val="minor"/>
    </font>
    <font>
      <sz val="14"/>
      <name val="Euphemia UCAS Italic"/>
    </font>
    <font>
      <b/>
      <i/>
      <u/>
      <sz val="16"/>
      <color theme="6" tint="0.79998168889431442"/>
      <name val="Century Gothic"/>
      <family val="1"/>
      <scheme val="major"/>
    </font>
    <font>
      <b/>
      <sz val="20"/>
      <color theme="8" tint="-0.499984740745262"/>
      <name val="Century Gothic"/>
      <family val="1"/>
      <scheme val="minor"/>
    </font>
    <font>
      <i/>
      <sz val="20"/>
      <color theme="8" tint="-0.499984740745262"/>
      <name val="Century Gothic"/>
      <family val="1"/>
      <scheme val="minor"/>
    </font>
    <font>
      <sz val="20"/>
      <color theme="8" tint="-0.499984740745262"/>
      <name val="Century Gothic"/>
      <family val="1"/>
      <scheme val="minor"/>
    </font>
    <font>
      <u/>
      <sz val="20"/>
      <color theme="8" tint="-0.499984740745262"/>
      <name val="Century Gothic (Body)"/>
    </font>
    <font>
      <b/>
      <sz val="18"/>
      <color rgb="FFFF5C00"/>
      <name val="Century Gothic"/>
      <family val="1"/>
      <scheme val="major"/>
    </font>
    <font>
      <b/>
      <i/>
      <u/>
      <sz val="16"/>
      <color theme="0" tint="-4.9989318521683403E-2"/>
      <name val="Century Gothic"/>
      <family val="1"/>
      <scheme val="major"/>
    </font>
    <font>
      <b/>
      <sz val="22"/>
      <color theme="8" tint="-0.499984740745262"/>
      <name val="Century Gothic (Body)"/>
    </font>
    <font>
      <b/>
      <sz val="20"/>
      <color rgb="FF00B050"/>
      <name val="Century Gothic (Body)"/>
    </font>
  </fonts>
  <fills count="16">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7"/>
        <bgColor indexed="64"/>
      </patternFill>
    </fill>
    <fill>
      <patternFill patternType="solid">
        <fgColor theme="7" tint="-0.499984740745262"/>
        <bgColor indexed="64"/>
      </patternFill>
    </fill>
    <fill>
      <patternFill patternType="solid">
        <fgColor rgb="FF00B05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4440E"/>
        <bgColor indexed="64"/>
      </patternFill>
    </fill>
    <fill>
      <patternFill patternType="solid">
        <fgColor rgb="FF252F52"/>
        <bgColor indexed="64"/>
      </patternFill>
    </fill>
    <fill>
      <patternFill patternType="solid">
        <fgColor theme="0"/>
        <bgColor indexed="64"/>
      </patternFill>
    </fill>
    <fill>
      <patternFill patternType="solid">
        <fgColor rgb="FF004A42"/>
        <bgColor indexed="64"/>
      </patternFill>
    </fill>
    <fill>
      <patternFill patternType="solid">
        <fgColor rgb="FF00B639"/>
        <bgColor indexed="64"/>
      </patternFill>
    </fill>
  </fills>
  <borders count="13">
    <border>
      <left/>
      <right/>
      <top/>
      <bottom/>
      <diagonal/>
    </border>
    <border>
      <left/>
      <right/>
      <top style="thin">
        <color theme="7"/>
      </top>
      <bottom style="thin">
        <color theme="7"/>
      </bottom>
      <diagonal/>
    </border>
    <border>
      <left/>
      <right/>
      <top/>
      <bottom style="medium">
        <color theme="3"/>
      </bottom>
      <diagonal/>
    </border>
    <border>
      <left/>
      <right/>
      <top style="medium">
        <color theme="3"/>
      </top>
      <bottom/>
      <diagonal/>
    </border>
    <border>
      <left/>
      <right/>
      <top style="dott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0" fontId="16" fillId="0" borderId="0">
      <alignment horizontal="right" vertical="center"/>
    </xf>
    <xf numFmtId="0" fontId="7" fillId="4" borderId="0">
      <alignment horizontal="center" vertical="center"/>
    </xf>
    <xf numFmtId="164" fontId="15" fillId="0" borderId="0">
      <alignment vertical="center"/>
    </xf>
    <xf numFmtId="0" fontId="8" fillId="0" borderId="0">
      <alignment horizontal="right" vertical="center"/>
    </xf>
    <xf numFmtId="0" fontId="6" fillId="3" borderId="0">
      <alignment horizontal="left" vertical="center"/>
    </xf>
    <xf numFmtId="164" fontId="5" fillId="0" borderId="1">
      <alignment horizontal="right" vertical="center"/>
    </xf>
    <xf numFmtId="164" fontId="4" fillId="2" borderId="0">
      <alignment horizontal="right" vertical="center"/>
    </xf>
    <xf numFmtId="164" fontId="4" fillId="0" borderId="0">
      <alignment horizontal="right" vertical="center"/>
    </xf>
    <xf numFmtId="164" fontId="6" fillId="3" borderId="0">
      <alignment horizontal="right" vertical="center"/>
    </xf>
    <xf numFmtId="0" fontId="10" fillId="0" borderId="0">
      <alignment horizontal="left" vertical="center"/>
    </xf>
    <xf numFmtId="164" fontId="15" fillId="0" borderId="0">
      <alignment vertical="center"/>
    </xf>
    <xf numFmtId="0" fontId="13" fillId="0" borderId="0">
      <alignment horizontal="left" vertical="center"/>
    </xf>
    <xf numFmtId="164" fontId="9" fillId="0" borderId="0"/>
    <xf numFmtId="164" fontId="14" fillId="0" borderId="0">
      <alignment horizontal="right" vertical="center"/>
    </xf>
    <xf numFmtId="164" fontId="14" fillId="0" borderId="0">
      <alignment vertical="center"/>
    </xf>
    <xf numFmtId="164" fontId="14" fillId="0" borderId="0">
      <alignment horizontal="left" vertical="center"/>
    </xf>
    <xf numFmtId="0" fontId="8" fillId="0" borderId="0">
      <alignment horizontal="left" vertical="center"/>
    </xf>
    <xf numFmtId="44" fontId="9" fillId="0" borderId="0" applyFont="0" applyFill="0" applyBorder="0" applyAlignment="0" applyProtection="0"/>
  </cellStyleXfs>
  <cellXfs count="106">
    <xf numFmtId="0" fontId="0" fillId="0" borderId="0" xfId="0"/>
    <xf numFmtId="0" fontId="2" fillId="0" borderId="0" xfId="0" applyFont="1" applyFill="1" applyBorder="1"/>
    <xf numFmtId="0" fontId="2" fillId="0" borderId="0" xfId="0" applyFont="1" applyFill="1" applyBorder="1" applyAlignment="1">
      <alignment vertical="center"/>
    </xf>
    <xf numFmtId="164" fontId="15" fillId="0" borderId="0" xfId="3">
      <alignment vertical="center"/>
    </xf>
    <xf numFmtId="0" fontId="2" fillId="0" borderId="0" xfId="0" applyFont="1" applyFill="1" applyBorder="1" applyAlignment="1">
      <alignment horizontal="left"/>
    </xf>
    <xf numFmtId="164" fontId="0" fillId="0" borderId="0" xfId="0" applyNumberFormat="1" applyBorder="1" applyAlignment="1">
      <alignment vertical="center"/>
    </xf>
    <xf numFmtId="0" fontId="16" fillId="0" borderId="0" xfId="1" applyFill="1">
      <alignment horizontal="right" vertical="center"/>
    </xf>
    <xf numFmtId="0" fontId="0" fillId="0" borderId="0" xfId="0" applyFill="1" applyBorder="1"/>
    <xf numFmtId="0" fontId="11" fillId="0" borderId="0" xfId="0" applyFont="1" applyFill="1" applyBorder="1"/>
    <xf numFmtId="0" fontId="13" fillId="0" borderId="0" xfId="12">
      <alignment horizontal="left" vertical="center"/>
    </xf>
    <xf numFmtId="164" fontId="5" fillId="0" borderId="0" xfId="6" applyBorder="1">
      <alignment horizontal="right" vertical="center"/>
    </xf>
    <xf numFmtId="0" fontId="0" fillId="5" borderId="0" xfId="0" applyFill="1"/>
    <xf numFmtId="0" fontId="8" fillId="0" borderId="0" xfId="4">
      <alignment horizontal="right" vertical="center"/>
    </xf>
    <xf numFmtId="0" fontId="8" fillId="0" borderId="0" xfId="17">
      <alignment horizontal="left" vertical="center"/>
    </xf>
    <xf numFmtId="0" fontId="3" fillId="0" borderId="0" xfId="0" applyNumberFormat="1" applyFont="1" applyFill="1" applyBorder="1" applyAlignment="1" applyProtection="1"/>
    <xf numFmtId="0" fontId="0" fillId="0" borderId="0" xfId="0" applyFill="1" applyAlignment="1">
      <alignment vertical="center" wrapText="1"/>
    </xf>
    <xf numFmtId="0" fontId="7" fillId="0" borderId="0" xfId="2" applyFill="1" applyBorder="1" applyAlignment="1">
      <alignment horizontal="left" vertical="center"/>
    </xf>
    <xf numFmtId="0" fontId="16" fillId="0" borderId="0" xfId="1" applyFill="1" applyBorder="1" applyAlignment="1">
      <alignment horizontal="right" vertical="center" wrapText="1"/>
    </xf>
    <xf numFmtId="0" fontId="12" fillId="0" borderId="0" xfId="1" applyFont="1" applyFill="1" applyBorder="1">
      <alignment horizontal="right" vertical="center"/>
    </xf>
    <xf numFmtId="0" fontId="0" fillId="0" borderId="0" xfId="0" applyFill="1"/>
    <xf numFmtId="0" fontId="16" fillId="0" borderId="0" xfId="1" applyFill="1" applyBorder="1" applyAlignment="1">
      <alignment vertical="center" wrapText="1"/>
    </xf>
    <xf numFmtId="0" fontId="8" fillId="0" borderId="0" xfId="4" applyBorder="1">
      <alignment horizontal="right" vertical="center"/>
    </xf>
    <xf numFmtId="0" fontId="13" fillId="0" borderId="0" xfId="12" applyFill="1" applyBorder="1">
      <alignment horizontal="left" vertical="center"/>
    </xf>
    <xf numFmtId="164" fontId="0" fillId="0" borderId="0" xfId="0" applyNumberFormat="1"/>
    <xf numFmtId="0" fontId="22" fillId="0" borderId="0" xfId="0" applyFont="1" applyFill="1" applyAlignment="1">
      <alignment vertical="center" wrapText="1"/>
    </xf>
    <xf numFmtId="0" fontId="2" fillId="7" borderId="0" xfId="0" applyFont="1" applyFill="1" applyBorder="1"/>
    <xf numFmtId="0" fontId="12" fillId="7" borderId="0" xfId="1" applyFont="1" applyFill="1" applyBorder="1">
      <alignment horizontal="right" vertical="center"/>
    </xf>
    <xf numFmtId="0" fontId="16" fillId="7" borderId="0" xfId="1" applyFill="1" applyBorder="1" applyAlignment="1">
      <alignment horizontal="right" vertical="center" wrapText="1"/>
    </xf>
    <xf numFmtId="0" fontId="11" fillId="8" borderId="0" xfId="0" applyFont="1" applyFill="1" applyBorder="1"/>
    <xf numFmtId="0" fontId="16" fillId="9" borderId="0" xfId="1" applyFill="1" applyBorder="1" applyAlignment="1">
      <alignment horizontal="right" vertical="center" wrapText="1"/>
    </xf>
    <xf numFmtId="0" fontId="2" fillId="9" borderId="0" xfId="0" applyFont="1" applyFill="1" applyBorder="1"/>
    <xf numFmtId="0" fontId="2" fillId="10" borderId="0" xfId="0" applyFont="1" applyFill="1" applyBorder="1"/>
    <xf numFmtId="0" fontId="11" fillId="10" borderId="0" xfId="0" applyFont="1" applyFill="1" applyBorder="1"/>
    <xf numFmtId="0" fontId="7" fillId="10" borderId="0" xfId="2" applyFill="1" applyBorder="1" applyAlignment="1">
      <alignment horizontal="left" vertical="center"/>
    </xf>
    <xf numFmtId="0" fontId="18" fillId="0" borderId="0" xfId="0" applyFont="1" applyAlignment="1">
      <alignment vertical="center" wrapText="1"/>
    </xf>
    <xf numFmtId="0" fontId="2" fillId="11" borderId="0" xfId="0" applyFont="1" applyFill="1" applyBorder="1"/>
    <xf numFmtId="0" fontId="7" fillId="11" borderId="0" xfId="2" applyFill="1" applyBorder="1" applyAlignment="1">
      <alignment horizontal="left" vertical="center"/>
    </xf>
    <xf numFmtId="0" fontId="16" fillId="11" borderId="0" xfId="1" applyFill="1" applyBorder="1" applyAlignment="1">
      <alignment horizontal="right" vertical="center" wrapText="1"/>
    </xf>
    <xf numFmtId="0" fontId="16" fillId="11" borderId="0" xfId="1" applyFill="1" applyBorder="1">
      <alignment horizontal="right" vertical="center"/>
    </xf>
    <xf numFmtId="0" fontId="0" fillId="11" borderId="0" xfId="0" applyFill="1"/>
    <xf numFmtId="0" fontId="8" fillId="12" borderId="0" xfId="4" applyFill="1" applyBorder="1">
      <alignment horizontal="right" vertical="center"/>
    </xf>
    <xf numFmtId="0" fontId="2" fillId="12" borderId="0" xfId="0" applyFont="1" applyFill="1" applyBorder="1"/>
    <xf numFmtId="164" fontId="5" fillId="0" borderId="0" xfId="6" applyFill="1" applyBorder="1">
      <alignment horizontal="right" vertical="center"/>
    </xf>
    <xf numFmtId="164" fontId="5" fillId="0" borderId="0" xfId="6" applyFill="1" applyBorder="1" applyAlignment="1">
      <alignment horizontal="right"/>
    </xf>
    <xf numFmtId="164" fontId="9" fillId="0" borderId="0" xfId="13" applyFill="1" applyBorder="1" applyAlignment="1">
      <alignment horizontal="left"/>
    </xf>
    <xf numFmtId="164" fontId="9" fillId="0" borderId="0" xfId="13" applyFill="1" applyBorder="1"/>
    <xf numFmtId="0" fontId="0" fillId="0" borderId="0" xfId="0" applyFont="1" applyFill="1" applyBorder="1"/>
    <xf numFmtId="0" fontId="0" fillId="0" borderId="0" xfId="0" applyFont="1" applyFill="1" applyBorder="1" applyAlignment="1">
      <alignment horizontal="right"/>
    </xf>
    <xf numFmtId="164" fontId="0" fillId="0" borderId="0" xfId="13" applyFont="1" applyFill="1" applyBorder="1" applyAlignment="1">
      <alignment horizontal="left"/>
    </xf>
    <xf numFmtId="164" fontId="0" fillId="0" borderId="0" xfId="13" applyFont="1" applyFill="1" applyBorder="1"/>
    <xf numFmtId="0" fontId="0" fillId="0" borderId="0" xfId="0" applyNumberFormat="1" applyFont="1" applyFill="1" applyBorder="1" applyAlignment="1" applyProtection="1">
      <alignment horizontal="left"/>
    </xf>
    <xf numFmtId="164" fontId="0" fillId="0" borderId="0" xfId="0" applyNumberFormat="1" applyFont="1" applyFill="1" applyBorder="1" applyAlignment="1" applyProtection="1"/>
    <xf numFmtId="164" fontId="0" fillId="0" borderId="0" xfId="6" applyFont="1" applyFill="1" applyBorder="1">
      <alignment horizontal="right" vertical="center"/>
    </xf>
    <xf numFmtId="164" fontId="0" fillId="0" borderId="0" xfId="3" applyFont="1" applyFill="1" applyBorder="1">
      <alignment vertical="center"/>
    </xf>
    <xf numFmtId="164" fontId="0" fillId="0" borderId="0" xfId="0" applyNumberFormat="1" applyFont="1" applyFill="1" applyBorder="1"/>
    <xf numFmtId="0" fontId="24" fillId="14" borderId="0" xfId="9" applyNumberFormat="1" applyFont="1" applyFill="1" applyBorder="1" applyAlignment="1">
      <alignment horizontal="left" vertical="center"/>
    </xf>
    <xf numFmtId="164" fontId="24" fillId="14" borderId="0" xfId="9" applyFont="1" applyFill="1" applyBorder="1" applyAlignment="1">
      <alignment horizontal="left" vertical="center"/>
    </xf>
    <xf numFmtId="0" fontId="24" fillId="14" borderId="0" xfId="9" applyNumberFormat="1" applyFont="1" applyFill="1" applyBorder="1">
      <alignment horizontal="right" vertical="center"/>
    </xf>
    <xf numFmtId="0" fontId="24" fillId="14" borderId="0" xfId="9" applyNumberFormat="1" applyFont="1" applyFill="1" applyBorder="1" applyAlignment="1">
      <alignment horizontal="center" vertical="center"/>
    </xf>
    <xf numFmtId="164" fontId="24" fillId="14" borderId="0" xfId="9" applyFont="1" applyFill="1" applyBorder="1" applyAlignment="1">
      <alignment horizontal="center" vertical="center"/>
    </xf>
    <xf numFmtId="0" fontId="27" fillId="0" borderId="0" xfId="10" applyFont="1">
      <alignment horizontal="left" vertical="center"/>
    </xf>
    <xf numFmtId="164" fontId="28" fillId="0" borderId="0" xfId="3" applyFont="1">
      <alignment vertical="center"/>
    </xf>
    <xf numFmtId="0" fontId="29" fillId="0" borderId="0" xfId="0" applyFont="1" applyFill="1" applyBorder="1"/>
    <xf numFmtId="0" fontId="29" fillId="0" borderId="0" xfId="0" applyFont="1" applyFill="1" applyBorder="1" applyAlignment="1">
      <alignment horizontal="left"/>
    </xf>
    <xf numFmtId="164" fontId="27" fillId="0" borderId="0" xfId="11" applyFont="1" applyFill="1" applyBorder="1">
      <alignment vertical="center"/>
    </xf>
    <xf numFmtId="8" fontId="29" fillId="0" borderId="3" xfId="0" applyNumberFormat="1" applyFont="1" applyFill="1" applyBorder="1" applyAlignment="1"/>
    <xf numFmtId="0" fontId="29" fillId="0" borderId="3" xfId="0" applyFont="1" applyFill="1" applyBorder="1" applyAlignment="1"/>
    <xf numFmtId="164" fontId="27" fillId="0" borderId="0" xfId="18" applyNumberFormat="1" applyFont="1" applyAlignment="1">
      <alignment horizontal="right" vertical="center"/>
    </xf>
    <xf numFmtId="0" fontId="0" fillId="6" borderId="0" xfId="0" applyFill="1"/>
    <xf numFmtId="0" fontId="11" fillId="6" borderId="0" xfId="0" applyFont="1" applyFill="1" applyBorder="1"/>
    <xf numFmtId="0" fontId="12" fillId="6" borderId="0" xfId="1" applyFont="1" applyFill="1" applyBorder="1">
      <alignment horizontal="right" vertical="center"/>
    </xf>
    <xf numFmtId="0" fontId="17" fillId="0" borderId="0" xfId="0" applyFont="1" applyAlignment="1">
      <alignment wrapText="1"/>
    </xf>
    <xf numFmtId="0" fontId="21" fillId="0" borderId="2" xfId="4" applyFont="1" applyBorder="1" applyAlignment="1">
      <alignment vertical="center"/>
    </xf>
    <xf numFmtId="164" fontId="31" fillId="0" borderId="0" xfId="11" applyFont="1" applyFill="1" applyBorder="1">
      <alignment vertical="center"/>
    </xf>
    <xf numFmtId="0" fontId="32" fillId="0" borderId="0" xfId="10" applyFont="1">
      <alignment horizontal="left" vertical="center"/>
    </xf>
    <xf numFmtId="164" fontId="33" fillId="0" borderId="0" xfId="13" applyFont="1" applyFill="1" applyBorder="1"/>
    <xf numFmtId="0" fontId="21" fillId="0" borderId="2" xfId="4" applyFont="1" applyBorder="1" applyAlignment="1"/>
    <xf numFmtId="0" fontId="35" fillId="0" borderId="2" xfId="4" applyFont="1" applyBorder="1" applyAlignment="1"/>
    <xf numFmtId="0" fontId="2" fillId="0" borderId="4" xfId="0" applyFont="1" applyFill="1" applyBorder="1"/>
    <xf numFmtId="0" fontId="37" fillId="0" borderId="0" xfId="0" applyFont="1" applyAlignment="1">
      <alignment horizontal="left" vertical="center"/>
    </xf>
    <xf numFmtId="0" fontId="38" fillId="0" borderId="0" xfId="0" applyFont="1" applyFill="1" applyBorder="1" applyAlignment="1">
      <alignment vertical="center"/>
    </xf>
    <xf numFmtId="0" fontId="34" fillId="0" borderId="0" xfId="10" applyFont="1" applyAlignment="1">
      <alignment horizontal="left"/>
    </xf>
    <xf numFmtId="0" fontId="0" fillId="0" borderId="0" xfId="0" applyBorder="1"/>
    <xf numFmtId="0" fontId="39" fillId="15" borderId="3" xfId="2" applyFont="1" applyFill="1" applyBorder="1" applyAlignment="1">
      <alignment vertical="center"/>
    </xf>
    <xf numFmtId="0" fontId="7" fillId="15" borderId="3" xfId="2" applyFill="1" applyBorder="1" applyAlignment="1">
      <alignment vertical="center"/>
    </xf>
    <xf numFmtId="0" fontId="45" fillId="15" borderId="3" xfId="2" applyFont="1" applyFill="1" applyBorder="1" applyAlignment="1">
      <alignment vertical="center"/>
    </xf>
    <xf numFmtId="0" fontId="42" fillId="13" borderId="5"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30" fillId="13" borderId="7" xfId="0" applyFont="1" applyFill="1" applyBorder="1" applyAlignment="1">
      <alignment horizontal="center" vertical="center" wrapText="1"/>
    </xf>
    <xf numFmtId="0" fontId="30" fillId="13" borderId="8" xfId="0" applyFont="1" applyFill="1" applyBorder="1" applyAlignment="1">
      <alignment horizontal="center" vertical="center" wrapText="1"/>
    </xf>
    <xf numFmtId="0" fontId="30" fillId="13" borderId="0" xfId="0" applyFont="1" applyFill="1" applyBorder="1" applyAlignment="1">
      <alignment horizontal="center" vertical="center" wrapText="1"/>
    </xf>
    <xf numFmtId="0" fontId="30" fillId="13" borderId="9"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38" fillId="0" borderId="0" xfId="0" applyFont="1" applyFill="1" applyBorder="1" applyAlignment="1">
      <alignment horizontal="center" vertical="top"/>
    </xf>
    <xf numFmtId="0" fontId="38" fillId="0" borderId="0" xfId="0" applyFont="1" applyFill="1" applyBorder="1" applyAlignment="1">
      <alignment horizontal="center"/>
    </xf>
    <xf numFmtId="0" fontId="16" fillId="3" borderId="0" xfId="1" applyFill="1" applyBorder="1" applyAlignment="1">
      <alignment horizontal="center" vertical="center" wrapText="1"/>
    </xf>
    <xf numFmtId="0" fontId="35" fillId="0" borderId="2" xfId="4" applyFont="1" applyBorder="1" applyAlignment="1">
      <alignment horizontal="left"/>
    </xf>
    <xf numFmtId="0" fontId="44" fillId="0" borderId="3" xfId="2" applyFont="1" applyFill="1" applyBorder="1" applyAlignment="1">
      <alignment horizontal="center" vertical="center"/>
    </xf>
    <xf numFmtId="0" fontId="25" fillId="0" borderId="0" xfId="0" applyFont="1" applyFill="1" applyBorder="1" applyAlignment="1">
      <alignment horizontal="center" wrapText="1"/>
    </xf>
    <xf numFmtId="0" fontId="20" fillId="6" borderId="3" xfId="2" applyFont="1" applyFill="1" applyBorder="1" applyAlignment="1">
      <alignment horizontal="center" vertical="center"/>
    </xf>
    <xf numFmtId="0" fontId="21" fillId="0" borderId="2" xfId="4" applyFont="1" applyBorder="1" applyAlignment="1">
      <alignment horizontal="center" vertical="center"/>
    </xf>
    <xf numFmtId="0" fontId="19" fillId="0" borderId="0" xfId="0" applyFont="1" applyFill="1" applyBorder="1" applyAlignment="1">
      <alignment horizontal="center" wrapText="1"/>
    </xf>
    <xf numFmtId="0" fontId="26" fillId="0" borderId="0" xfId="0" applyFont="1" applyFill="1" applyAlignment="1">
      <alignment horizontal="center" vertical="center" wrapText="1"/>
    </xf>
    <xf numFmtId="0" fontId="2" fillId="0" borderId="0" xfId="0" applyFont="1" applyFill="1" applyBorder="1" applyAlignment="1">
      <alignment horizontal="center" vertical="center"/>
    </xf>
  </cellXfs>
  <cellStyles count="19">
    <cellStyle name="Currency" xfId="18" builtinId="4"/>
    <cellStyle name="First Row Stripe" xfId="7" xr:uid="{00000000-0005-0000-0000-000000000000}"/>
    <cellStyle name="Normal" xfId="0" builtinId="0" customBuiltin="1"/>
    <cellStyle name="Normal 2" xfId="13" xr:uid="{00000000-0005-0000-0000-000002000000}"/>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97">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i val="0"/>
        <color theme="0"/>
      </font>
      <fill>
        <patternFill>
          <bgColor rgb="FF04440E"/>
        </patternFill>
      </fill>
    </dxf>
    <dxf>
      <border>
        <left style="hair">
          <color auto="1"/>
        </left>
        <right style="hair">
          <color auto="1"/>
        </right>
      </border>
    </dxf>
    <dxf>
      <font>
        <b/>
        <i val="0"/>
        <strike val="0"/>
        <color auto="1"/>
      </font>
      <fill>
        <patternFill patternType="none">
          <bgColor auto="1"/>
        </patternFill>
      </fill>
      <border>
        <right style="hair">
          <color auto="1"/>
        </right>
      </border>
    </dxf>
    <dxf>
      <fill>
        <patternFill>
          <bgColor theme="0" tint="-4.9989318521683403E-2"/>
        </patternFill>
      </fill>
    </dxf>
    <dxf>
      <font>
        <color auto="1"/>
      </font>
      <fill>
        <patternFill patternType="solid">
          <bgColor theme="0"/>
        </patternFill>
      </fill>
    </dxf>
    <dxf>
      <border>
        <left style="thin">
          <color auto="1"/>
        </left>
        <right/>
      </border>
    </dxf>
    <dxf>
      <border>
        <right style="hair">
          <color auto="1"/>
        </right>
      </border>
    </dxf>
    <dxf>
      <font>
        <b/>
        <i val="0"/>
        <color theme="7" tint="-0.499984740745262"/>
      </font>
      <border>
        <left/>
        <right/>
        <top style="medium">
          <color rgb="FF04440E"/>
        </top>
        <vertical/>
      </border>
    </dxf>
    <dxf>
      <font>
        <b/>
        <i val="0"/>
        <color theme="0"/>
      </font>
      <fill>
        <patternFill>
          <bgColor rgb="FF04440E"/>
        </patternFill>
      </fill>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2" defaultTableStyle="TableStyleMedium2" defaultPivotStyle="PivotStyleLight16">
    <tableStyle name="Table Style 1" pivot="0" count="4" xr9:uid="{00000000-0011-0000-FFFF-FFFF00000000}">
      <tableStyleElement type="wholeTable" dxfId="96"/>
      <tableStyleElement type="headerRow" dxfId="95"/>
      <tableStyleElement type="totalRow" dxfId="94"/>
      <tableStyleElement type="firstRowStripe" dxfId="93"/>
    </tableStyle>
    <tableStyle name="Table Style 2" pivot="0" count="9" xr9:uid="{D5B1AC29-DAF3-8B4C-8E1F-230C7A8E2DF7}">
      <tableStyleElement type="headerRow" dxfId="92"/>
      <tableStyleElement type="totalRow" dxfId="91"/>
      <tableStyleElement type="firstColumn" dxfId="90"/>
      <tableStyleElement type="lastColumn" dxfId="89"/>
      <tableStyleElement type="firstRowStripe" dxfId="88"/>
      <tableStyleElement type="secondRowStripe" dxfId="87"/>
      <tableStyleElement type="firstColumnStripe" dxfId="86"/>
      <tableStyleElement type="secondColumnStripe" dxfId="85"/>
      <tableStyleElement type="firstHeaderCell" dxfId="8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00B639"/>
      <color rgb="FFFF5C00"/>
      <color rgb="FFFCD400"/>
      <color rgb="FFA6D9B5"/>
      <color rgb="FFFFFFFF"/>
      <color rgb="FF004A42"/>
      <color rgb="FF04440E"/>
      <color rgb="FFECEFF5"/>
      <color rgb="FF003600"/>
      <color rgb="FF252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68567170977453"/>
          <c:y val="8.8235294117647065E-2"/>
          <c:w val="0.69760414571766949"/>
          <c:h val="0.77693952128226063"/>
        </c:manualLayout>
      </c:layout>
      <c:barChart>
        <c:barDir val="bar"/>
        <c:grouping val="clustered"/>
        <c:varyColors val="0"/>
        <c:ser>
          <c:idx val="0"/>
          <c:order val="0"/>
          <c:tx>
            <c:strRef>
              <c:f>'Income and Expenditure Report'!$D$15</c:f>
              <c:strCache>
                <c:ptCount val="1"/>
                <c:pt idx="0">
                  <c:v>Amount</c:v>
                </c:pt>
              </c:strCache>
            </c:strRef>
          </c:tx>
          <c:spPr>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5400000" scaled="1"/>
              <a:tileRect/>
            </a:gradFill>
            <a:ln w="25400" cap="rnd" cmpd="sng" algn="ctr">
              <a:solidFill>
                <a:schemeClr val="accent3">
                  <a:shade val="50000"/>
                </a:schemeClr>
              </a:solidFill>
              <a:prstDash val="solid"/>
            </a:ln>
            <a:effectLst/>
          </c:spPr>
          <c:invertIfNegative val="0"/>
          <c:cat>
            <c:strRef>
              <c:f>'Income and Expenditure Report'!$C$16:$C$25</c:f>
              <c:strCache>
                <c:ptCount val="6"/>
                <c:pt idx="0">
                  <c:v>Food/Non-Alcoholic Drinks</c:v>
                </c:pt>
                <c:pt idx="1">
                  <c:v>Alcohol</c:v>
                </c:pt>
                <c:pt idx="2">
                  <c:v>Equipment</c:v>
                </c:pt>
                <c:pt idx="3">
                  <c:v>Booking/Venue Hire</c:v>
                </c:pt>
                <c:pt idx="4">
                  <c:v>Merchandise</c:v>
                </c:pt>
                <c:pt idx="5">
                  <c:v>Administrative Costs</c:v>
                </c:pt>
              </c:strCache>
            </c:strRef>
          </c:cat>
          <c:val>
            <c:numRef>
              <c:f>'Income and Expenditure Report'!$D$16:$D$25</c:f>
              <c:numCache>
                <c:formatCode>"$"#,##0.00</c:formatCode>
                <c:ptCount val="10"/>
                <c:pt idx="0">
                  <c:v>12</c:v>
                </c:pt>
                <c:pt idx="1">
                  <c:v>2</c:v>
                </c:pt>
                <c:pt idx="2">
                  <c:v>6</c:v>
                </c:pt>
                <c:pt idx="3">
                  <c:v>23</c:v>
                </c:pt>
                <c:pt idx="4">
                  <c:v>10</c:v>
                </c:pt>
                <c:pt idx="5">
                  <c:v>0.5</c:v>
                </c:pt>
              </c:numCache>
            </c:numRef>
          </c:val>
          <c:extLst>
            <c:ext xmlns:c16="http://schemas.microsoft.com/office/drawing/2014/chart" uri="{C3380CC4-5D6E-409C-BE32-E72D297353CC}">
              <c16:uniqueId val="{00000000-6837-734B-9D2E-4CDC6D812BF1}"/>
            </c:ext>
          </c:extLst>
        </c:ser>
        <c:dLbls>
          <c:showLegendKey val="0"/>
          <c:showVal val="0"/>
          <c:showCatName val="0"/>
          <c:showSerName val="0"/>
          <c:showPercent val="0"/>
          <c:showBubbleSize val="0"/>
        </c:dLbls>
        <c:gapWidth val="100"/>
        <c:axId val="1164945679"/>
        <c:axId val="1164200495"/>
      </c:barChart>
      <c:catAx>
        <c:axId val="116494567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crossAx val="1164200495"/>
        <c:crosses val="autoZero"/>
        <c:auto val="1"/>
        <c:lblAlgn val="ctr"/>
        <c:lblOffset val="100"/>
        <c:noMultiLvlLbl val="0"/>
      </c:catAx>
      <c:valAx>
        <c:axId val="1164200495"/>
        <c:scaling>
          <c:orientation val="minMax"/>
        </c:scaling>
        <c:delete val="0"/>
        <c:axPos val="b"/>
        <c:majorGridlines>
          <c:spPr>
            <a:ln w="9525" cap="flat" cmpd="sng" algn="ctr">
              <a:solidFill>
                <a:schemeClr val="tx2">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4945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07865102393618"/>
          <c:y val="9.3221533873284135E-2"/>
          <c:w val="0.70321122780641387"/>
          <c:h val="0.77195327998019159"/>
        </c:manualLayout>
      </c:layout>
      <c:barChart>
        <c:barDir val="bar"/>
        <c:grouping val="clustered"/>
        <c:varyColors val="0"/>
        <c:ser>
          <c:idx val="0"/>
          <c:order val="0"/>
          <c:tx>
            <c:strRef>
              <c:f>'Income and Expenditure Report'!$D$15</c:f>
              <c:strCache>
                <c:ptCount val="1"/>
                <c:pt idx="0">
                  <c:v>Amount</c:v>
                </c:pt>
              </c:strCache>
            </c:strRef>
          </c:tx>
          <c:spPr>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5400000" scaled="1"/>
              <a:tileRect/>
            </a:gradFill>
            <a:ln w="25400" cap="rnd" cmpd="sng" algn="ctr">
              <a:solidFill>
                <a:schemeClr val="accent3">
                  <a:shade val="50000"/>
                </a:schemeClr>
              </a:solidFill>
              <a:prstDash val="solid"/>
            </a:ln>
            <a:effectLst/>
          </c:spPr>
          <c:invertIfNegative val="0"/>
          <c:cat>
            <c:strRef>
              <c:f>'Income and Expenditure Report'!$C$33:$C$42</c:f>
              <c:strCache>
                <c:ptCount val="4"/>
                <c:pt idx="0">
                  <c:v>Membership Fees</c:v>
                </c:pt>
                <c:pt idx="1">
                  <c:v>Arc Grants</c:v>
                </c:pt>
                <c:pt idx="2">
                  <c:v>Merchandise</c:v>
                </c:pt>
                <c:pt idx="3">
                  <c:v>Sales</c:v>
                </c:pt>
              </c:strCache>
            </c:strRef>
          </c:cat>
          <c:val>
            <c:numRef>
              <c:f>'Income and Expenditure Report'!$D$33:$D$42</c:f>
              <c:numCache>
                <c:formatCode>"$"#,##0.00</c:formatCode>
                <c:ptCount val="10"/>
                <c:pt idx="0">
                  <c:v>50</c:v>
                </c:pt>
                <c:pt idx="1">
                  <c:v>193</c:v>
                </c:pt>
                <c:pt idx="2">
                  <c:v>67</c:v>
                </c:pt>
                <c:pt idx="3">
                  <c:v>28</c:v>
                </c:pt>
              </c:numCache>
            </c:numRef>
          </c:val>
          <c:extLst>
            <c:ext xmlns:c16="http://schemas.microsoft.com/office/drawing/2014/chart" uri="{C3380CC4-5D6E-409C-BE32-E72D297353CC}">
              <c16:uniqueId val="{00000000-97F0-5C4C-AD2A-315600BD8FEB}"/>
            </c:ext>
          </c:extLst>
        </c:ser>
        <c:dLbls>
          <c:showLegendKey val="0"/>
          <c:showVal val="0"/>
          <c:showCatName val="0"/>
          <c:showSerName val="0"/>
          <c:showPercent val="0"/>
          <c:showBubbleSize val="0"/>
        </c:dLbls>
        <c:gapWidth val="100"/>
        <c:axId val="1164945679"/>
        <c:axId val="1164200495"/>
      </c:barChart>
      <c:catAx>
        <c:axId val="116494567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crossAx val="1164200495"/>
        <c:crosses val="autoZero"/>
        <c:auto val="1"/>
        <c:lblAlgn val="ctr"/>
        <c:lblOffset val="100"/>
        <c:noMultiLvlLbl val="0"/>
      </c:catAx>
      <c:valAx>
        <c:axId val="1164200495"/>
        <c:scaling>
          <c:orientation val="minMax"/>
        </c:scaling>
        <c:delete val="0"/>
        <c:axPos val="b"/>
        <c:majorGridlines>
          <c:spPr>
            <a:ln w="9525" cap="flat" cmpd="sng" algn="ctr">
              <a:solidFill>
                <a:schemeClr val="tx2">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4945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262758</xdr:colOff>
      <xdr:row>12</xdr:row>
      <xdr:rowOff>379541</xdr:rowOff>
    </xdr:from>
    <xdr:to>
      <xdr:col>14</xdr:col>
      <xdr:colOff>437932</xdr:colOff>
      <xdr:row>27</xdr:row>
      <xdr:rowOff>145977</xdr:rowOff>
    </xdr:to>
    <xdr:graphicFrame macro="">
      <xdr:nvGraphicFramePr>
        <xdr:cNvPr id="4" name="Chart 3">
          <a:extLst>
            <a:ext uri="{FF2B5EF4-FFF2-40B4-BE49-F238E27FC236}">
              <a16:creationId xmlns:a16="http://schemas.microsoft.com/office/drawing/2014/main" id="{821D746F-9BD7-364E-9B04-C052234A4C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204367</xdr:colOff>
      <xdr:row>29</xdr:row>
      <xdr:rowOff>379540</xdr:rowOff>
    </xdr:from>
    <xdr:to>
      <xdr:col>14</xdr:col>
      <xdr:colOff>452529</xdr:colOff>
      <xdr:row>43</xdr:row>
      <xdr:rowOff>189770</xdr:rowOff>
    </xdr:to>
    <xdr:graphicFrame macro="">
      <xdr:nvGraphicFramePr>
        <xdr:cNvPr id="6" name="Chart 5">
          <a:extLst>
            <a:ext uri="{FF2B5EF4-FFF2-40B4-BE49-F238E27FC236}">
              <a16:creationId xmlns:a16="http://schemas.microsoft.com/office/drawing/2014/main" id="{D955405C-02A6-F349-B767-0C0100204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0.03624</cdr:x>
      <cdr:y>0.88029</cdr:y>
    </cdr:from>
    <cdr:to>
      <cdr:x>0.25206</cdr:x>
      <cdr:y>1</cdr:y>
    </cdr:to>
    <cdr:sp macro="" textlink="">
      <cdr:nvSpPr>
        <cdr:cNvPr id="2" name="TextBox 1">
          <a:extLst xmlns:a="http://schemas.openxmlformats.org/drawingml/2006/main">
            <a:ext uri="{FF2B5EF4-FFF2-40B4-BE49-F238E27FC236}">
              <a16:creationId xmlns:a16="http://schemas.microsoft.com/office/drawing/2014/main" id="{547C7A8F-25E1-3B49-A041-89EE81762C07}"/>
            </a:ext>
          </a:extLst>
        </cdr:cNvPr>
        <cdr:cNvSpPr txBox="1"/>
      </cdr:nvSpPr>
      <cdr:spPr>
        <a:xfrm xmlns:a="http://schemas.openxmlformats.org/drawingml/2006/main">
          <a:off x="321150" y="3225405"/>
          <a:ext cx="1912299" cy="438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800">
              <a:solidFill>
                <a:srgbClr val="00B050"/>
              </a:solidFill>
            </a:rPr>
            <a:t>EXPENDITURE</a:t>
          </a:r>
        </a:p>
      </cdr:txBody>
    </cdr:sp>
  </cdr:relSizeAnchor>
</c:userShapes>
</file>

<file path=xl/drawings/drawing3.xml><?xml version="1.0" encoding="utf-8"?>
<c:userShapes xmlns:c="http://schemas.openxmlformats.org/drawingml/2006/chart">
  <cdr:relSizeAnchor xmlns:cdr="http://schemas.openxmlformats.org/drawingml/2006/chartDrawing">
    <cdr:from>
      <cdr:x>0.0702</cdr:x>
      <cdr:y>0.88029</cdr:y>
    </cdr:from>
    <cdr:to>
      <cdr:x>0.23632</cdr:x>
      <cdr:y>1</cdr:y>
    </cdr:to>
    <cdr:sp macro="" textlink="">
      <cdr:nvSpPr>
        <cdr:cNvPr id="2" name="TextBox 1">
          <a:extLst xmlns:a="http://schemas.openxmlformats.org/drawingml/2006/main">
            <a:ext uri="{FF2B5EF4-FFF2-40B4-BE49-F238E27FC236}">
              <a16:creationId xmlns:a16="http://schemas.microsoft.com/office/drawing/2014/main" id="{207FDBFB-9FBD-FF46-B50A-0D429325939A}"/>
            </a:ext>
          </a:extLst>
        </cdr:cNvPr>
        <cdr:cNvSpPr txBox="1"/>
      </cdr:nvSpPr>
      <cdr:spPr>
        <a:xfrm xmlns:a="http://schemas.openxmlformats.org/drawingml/2006/main">
          <a:off x="620111" y="3327692"/>
          <a:ext cx="1467361" cy="452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a:solidFill>
                <a:srgbClr val="00B050"/>
              </a:solidFill>
            </a:rPr>
            <a:t>INCOME</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F2E06E-F2B4-694F-8AA6-686641A86B93}" name="Table179" displayName="Table179" ref="C15:D26" totalsRowCount="1" headerRowDxfId="83">
  <autoFilter ref="C15:D25" xr:uid="{739B8DFB-242C-A347-9BCE-04ED6618FF9E}">
    <filterColumn colId="0" hiddenButton="1"/>
    <filterColumn colId="1" hiddenButton="1"/>
  </autoFilter>
  <tableColumns count="2">
    <tableColumn id="1" xr3:uid="{F2259417-9F4B-8A42-8461-45E9B17810B2}" name="Category" totalsRowLabel="Total" totalsRowDxfId="1"/>
    <tableColumn id="5" xr3:uid="{1F84616B-4188-694F-B5D9-17010C04A07A}" name="Amount" totalsRowFunction="sum" totalsRowDxfId="0"/>
  </tableColumns>
  <tableStyleInfo name="TableStyleLight1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B56947A-9056-0948-B580-29F6E221D329}" name="Table23" displayName="Table23" ref="B128:G136" totalsRowCount="1" headerRowDxfId="61">
  <autoFilter ref="B128:G135" xr:uid="{08D88DC8-4CD6-1545-88FB-4B50ADFDE74D}">
    <filterColumn colId="0" hiddenButton="1"/>
    <filterColumn colId="1" hiddenButton="1"/>
    <filterColumn colId="2" hiddenButton="1"/>
    <filterColumn colId="3" hiddenButton="1"/>
    <filterColumn colId="4" hiddenButton="1"/>
    <filterColumn colId="5" hiddenButton="1"/>
  </autoFilter>
  <tableColumns count="6">
    <tableColumn id="1" xr3:uid="{F9F1138A-B172-3044-AA8B-2B62FDE84010}" name="Date" totalsRowLabel="Total"/>
    <tableColumn id="2" xr3:uid="{264987FC-7787-F949-901B-BEFE5D52F553}" name="Qty"/>
    <tableColumn id="3" xr3:uid="{381C84F5-6C58-054A-B06E-B1678B22E0AC}" name="Item"/>
    <tableColumn id="4" xr3:uid="{D7E9810D-2A90-3645-A1F5-B7E4B685B8F2}" name="Description"/>
    <tableColumn id="5" xr3:uid="{CBA8E27B-5BBB-7441-886C-E772E0470814}" name="Paid by"/>
    <tableColumn id="6" xr3:uid="{E1352911-4D22-2B47-9EE2-2BD6142EA6D1}" name="Cost" totalsRowFunction="sum"/>
  </tableColumns>
  <tableStyleInfo name="TableStyleLight1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C65E0DA-77C4-9240-817D-5417719D5F09}" name="Table24" displayName="Table24" ref="K91:O122" totalsRowCount="1" headerRowDxfId="60">
  <autoFilter ref="K91:O121" xr:uid="{705D6632-5747-1D42-8934-BEDA44F98E74}">
    <filterColumn colId="0" hiddenButton="1"/>
    <filterColumn colId="1" hiddenButton="1"/>
    <filterColumn colId="2" hiddenButton="1"/>
    <filterColumn colId="3" hiddenButton="1"/>
    <filterColumn colId="4" hiddenButton="1"/>
  </autoFilter>
  <tableColumns count="5">
    <tableColumn id="1" xr3:uid="{93454CCB-D339-7345-B808-DC1EFD64492F}" name="Date" totalsRowLabel="Total" totalsRowDxfId="59"/>
    <tableColumn id="2" xr3:uid="{1A2B6878-4C18-D946-95FD-A20CF6FC1C79}" name="Qty" totalsRowDxfId="58"/>
    <tableColumn id="3" xr3:uid="{0A8631EF-277A-B341-B4E1-3198622BDFA9}" name="Item" totalsRowDxfId="57"/>
    <tableColumn id="4" xr3:uid="{9F9E78AE-E0E3-4641-806C-2344619D7823}" name="Description" totalsRowDxfId="56"/>
    <tableColumn id="5" xr3:uid="{726238F3-19A6-9341-A0F2-A9973BF0B129}" name="Amount" totalsRowFunction="sum" totalsRowDxfId="55"/>
  </tableColumns>
  <tableStyleInfo name="TableStyleLight1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A0F9D73-DEC9-B24D-80BC-B563F47DF1E1}" name="Table1812" displayName="Table1812" ref="K42:O60" totalsRowCount="1" headerRowDxfId="54">
  <autoFilter ref="K42:O59" xr:uid="{6C5635D4-99EF-0349-BF5A-B92E14021C3D}">
    <filterColumn colId="0" hiddenButton="1"/>
    <filterColumn colId="1" hiddenButton="1"/>
    <filterColumn colId="2" hiddenButton="1"/>
    <filterColumn colId="3" hiddenButton="1"/>
    <filterColumn colId="4" hiddenButton="1"/>
  </autoFilter>
  <tableColumns count="5">
    <tableColumn id="1" xr3:uid="{63150B5B-CB2C-AF49-A651-67CE0C9DB116}" name="Date" totalsRowLabel="Total"/>
    <tableColumn id="2" xr3:uid="{3B08317B-1F60-E343-AC96-EDE782760326}" name="Qty"/>
    <tableColumn id="3" xr3:uid="{5239BE84-202C-3344-9D75-05A4515A5FBA}" name="Item"/>
    <tableColumn id="4" xr3:uid="{055D35A1-ED06-A34B-AD84-69DFB1ABA794}" name="Description"/>
    <tableColumn id="5" xr3:uid="{7F038033-3DBE-1E4D-93F3-93FF63E11A9F}" name="Amount" totalsRowFunction="sum"/>
  </tableColumns>
  <tableStyleInfo name="TableStyleLight1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2AA1B40-8FC6-214A-8899-14A5A58D32DF}" name="Table1513" displayName="Table1513" ref="B11:G45" totalsRowCount="1" headerRowDxfId="53">
  <autoFilter ref="B11:G44" xr:uid="{798A852E-947A-724C-B642-93A8DA0CA37D}">
    <filterColumn colId="0" hiddenButton="1"/>
    <filterColumn colId="1" hiddenButton="1"/>
    <filterColumn colId="2" hiddenButton="1"/>
    <filterColumn colId="3" hiddenButton="1"/>
    <filterColumn colId="4" hiddenButton="1"/>
    <filterColumn colId="5" hiddenButton="1"/>
  </autoFilter>
  <tableColumns count="6">
    <tableColumn id="1" xr3:uid="{D182808A-AFB1-A446-8F35-5974DD93974E}" name="Date" totalsRowLabel="Total" totalsRowDxfId="52"/>
    <tableColumn id="2" xr3:uid="{C0607481-625F-ED43-AB1F-AE91752DE306}" name="Qty" totalsRowDxfId="51"/>
    <tableColumn id="3" xr3:uid="{A0218C4B-3BBF-954D-A3D2-1439E1C21ECA}" name="Item" totalsRowDxfId="50"/>
    <tableColumn id="4" xr3:uid="{1399EDD2-522B-164D-9DE8-1F0D84876885}" name="Description" totalsRowDxfId="49"/>
    <tableColumn id="5" xr3:uid="{8EB70920-169D-6645-BF15-DEB4D5742168}" name="Paid by" totalsRowDxfId="48"/>
    <tableColumn id="6" xr3:uid="{6F7F23CF-49F0-344F-91EB-D29279100C48}" name="Cost" totalsRowFunction="sum" totalsRowDxfId="47"/>
  </tableColumns>
  <tableStyleInfo name="TableStyleLight1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515657-ED83-D34C-A2C3-0322D18DA1BE}" name="Table1714" displayName="Table1714" ref="K11:O35" totalsRowCount="1" headerRowDxfId="46">
  <autoFilter ref="K11:O34" xr:uid="{A648A892-1FFD-C243-8FD4-5BA8F0664847}">
    <filterColumn colId="0" hiddenButton="1"/>
    <filterColumn colId="1" hiddenButton="1"/>
    <filterColumn colId="2" hiddenButton="1"/>
    <filterColumn colId="3" hiddenButton="1"/>
    <filterColumn colId="4" hiddenButton="1"/>
  </autoFilter>
  <tableColumns count="5">
    <tableColumn id="1" xr3:uid="{19240E92-5562-B84B-AEE3-5D675CE8C0A7}" name="Date" totalsRowLabel="Total" totalsRowDxfId="45"/>
    <tableColumn id="2" xr3:uid="{051459E8-6D37-5942-BD19-012577C9944E}" name="Qty" totalsRowDxfId="44"/>
    <tableColumn id="3" xr3:uid="{E9C4895A-33E6-0546-971D-F238A01486A0}" name="Item" totalsRowDxfId="43"/>
    <tableColumn id="4" xr3:uid="{8AE24FAC-7AAB-0445-A6B3-E5F75F6906D1}" name="Description" totalsRowDxfId="42"/>
    <tableColumn id="5" xr3:uid="{1DF20502-6261-ED43-9E73-5301D38A4DF2}" name="Amount" totalsRowFunction="sum" totalsRowDxfId="41"/>
  </tableColumns>
  <tableStyleInfo name="TableStyleLight1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EB7D5B4-6DFE-4440-96E4-581D8FE553ED}" name="Table1815" displayName="Table1815" ref="K67:O85" totalsRowCount="1" headerRowDxfId="40">
  <autoFilter ref="K67:O84" xr:uid="{78703F2F-B451-794E-9084-E05E7207DE71}">
    <filterColumn colId="0" hiddenButton="1"/>
    <filterColumn colId="1" hiddenButton="1"/>
    <filterColumn colId="2" hiddenButton="1"/>
    <filterColumn colId="3" hiddenButton="1"/>
    <filterColumn colId="4" hiddenButton="1"/>
  </autoFilter>
  <tableColumns count="5">
    <tableColumn id="1" xr3:uid="{7288EA44-34A1-7045-9C8C-78586D863883}" name="Date" totalsRowLabel="Total"/>
    <tableColumn id="2" xr3:uid="{8C70E2E6-8119-824A-9B7E-F2A961FF4B32}" name="Qty"/>
    <tableColumn id="3" xr3:uid="{7692947D-07C9-0048-B07B-DCB912EA6B07}" name="Item"/>
    <tableColumn id="4" xr3:uid="{C0226CA6-AD74-3B4F-BB20-444253124F53}" name="Description"/>
    <tableColumn id="5" xr3:uid="{27A8C896-F783-CC4C-B1AD-48F2FD136175}" name="Amount" totalsRowFunction="sum"/>
  </tableColumns>
  <tableStyleInfo name="TableStyleLight1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9FA0217-7C10-114F-BFC7-0D8D5A3791CD}" name="Table1917" displayName="Table1917" ref="B52:G70" totalsRowCount="1" headerRowDxfId="39">
  <autoFilter ref="B52:G69" xr:uid="{5CC43247-112A-8948-B0F2-0CC0A16C4E27}">
    <filterColumn colId="0" hiddenButton="1"/>
    <filterColumn colId="1" hiddenButton="1"/>
    <filterColumn colId="2" hiddenButton="1"/>
    <filterColumn colId="3" hiddenButton="1"/>
    <filterColumn colId="4" hiddenButton="1"/>
    <filterColumn colId="5" hiddenButton="1"/>
  </autoFilter>
  <tableColumns count="6">
    <tableColumn id="1" xr3:uid="{43459506-A615-B349-91C1-FDDC3DDA98FE}" name="Date" totalsRowLabel="Total"/>
    <tableColumn id="2" xr3:uid="{872F121B-4D63-3146-8D83-CEB771349C7A}" name="Qty"/>
    <tableColumn id="3" xr3:uid="{31EE2A22-0E41-8942-8027-B202D22FC5CD}" name="Item"/>
    <tableColumn id="4" xr3:uid="{2E6B9B54-DEC5-7948-B9AD-B5C345D2E453}" name="Description"/>
    <tableColumn id="5" xr3:uid="{013F8959-2E6D-934E-A804-CEFC6F4D841A}" name="Paid by"/>
    <tableColumn id="6" xr3:uid="{1DD90D2E-6436-E24D-AFFB-399212F2528D}" name="Cost" totalsRowFunction="sum"/>
  </tableColumns>
  <tableStyleInfo name="TableStyleLight1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6F35C70-1634-5F4F-9D5D-A00855087FF2}" name="Table2026" displayName="Table2026" ref="B78:G92" totalsRowCount="1" headerRowDxfId="38">
  <autoFilter ref="B78:G91" xr:uid="{6FAA9DE6-0624-D249-A947-53E56949097E}">
    <filterColumn colId="0" hiddenButton="1"/>
    <filterColumn colId="1" hiddenButton="1"/>
    <filterColumn colId="2" hiddenButton="1"/>
    <filterColumn colId="3" hiddenButton="1"/>
    <filterColumn colId="4" hiddenButton="1"/>
    <filterColumn colId="5" hiddenButton="1"/>
  </autoFilter>
  <tableColumns count="6">
    <tableColumn id="1" xr3:uid="{44001D97-9A53-9F42-A437-6F1D50D5CCA4}" name="Date" totalsRowLabel="Total"/>
    <tableColumn id="2" xr3:uid="{45E9CEE1-D6B0-6643-B2C4-B73F9DAFB078}" name="Qty"/>
    <tableColumn id="3" xr3:uid="{D8CF79FD-BE4A-AB40-B8F2-EF83EA1E3664}" name="Item"/>
    <tableColumn id="4" xr3:uid="{1577E46B-F559-8D42-8896-A867812B057D}" name="Description"/>
    <tableColumn id="5" xr3:uid="{5D47B5EB-53E5-E443-B632-99B1087A5E5F}" name="Paid by"/>
    <tableColumn id="6" xr3:uid="{DBECB921-CF7A-C94D-A7A8-C37AA4169200}" name="Cost" totalsRowFunction="sum"/>
  </tableColumns>
  <tableStyleInfo name="TableStyleLight1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31F27BC-9964-0643-96AA-FBFBCE11F9AB}" name="Table2127" displayName="Table2127" ref="B99:G108" totalsRowCount="1" headerRowDxfId="37">
  <autoFilter ref="B99:G107" xr:uid="{2DEED91A-481C-9C43-B7F8-95AE061E8001}">
    <filterColumn colId="0" hiddenButton="1"/>
    <filterColumn colId="1" hiddenButton="1"/>
    <filterColumn colId="2" hiddenButton="1"/>
    <filterColumn colId="3" hiddenButton="1"/>
    <filterColumn colId="4" hiddenButton="1"/>
    <filterColumn colId="5" hiddenButton="1"/>
  </autoFilter>
  <tableColumns count="6">
    <tableColumn id="1" xr3:uid="{14532A47-2829-EB40-8072-DC4E64F88EDC}" name="Date" totalsRowLabel="Total"/>
    <tableColumn id="2" xr3:uid="{027FB866-E13E-7947-8835-B5EBB44900EC}" name="Qty"/>
    <tableColumn id="3" xr3:uid="{C6B6A13B-3F0F-C547-856F-A5683002BBCB}" name="Item"/>
    <tableColumn id="4" xr3:uid="{813A6043-0EA4-314E-BECA-460643017CAF}" name="Description"/>
    <tableColumn id="5" xr3:uid="{86FED606-CBF5-A048-A5F3-F8B83A2A9D75}" name="Paid by"/>
    <tableColumn id="6" xr3:uid="{0F4C9040-A88A-944A-948C-D80671001A61}" name="Cost" totalsRowFunction="sum"/>
  </tableColumns>
  <tableStyleInfo name="TableStyleLight1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71963B5-FA99-394C-B40D-B8BDF4BB6C18}" name="Table2228" displayName="Table2228" ref="B113:G123" totalsRowCount="1" headerRowDxfId="36">
  <autoFilter ref="B113:G122" xr:uid="{DC08B150-AEE1-4346-9828-252FE6FCCFC5}">
    <filterColumn colId="0" hiddenButton="1"/>
    <filterColumn colId="1" hiddenButton="1"/>
    <filterColumn colId="2" hiddenButton="1"/>
    <filterColumn colId="3" hiddenButton="1"/>
    <filterColumn colId="4" hiddenButton="1"/>
    <filterColumn colId="5" hiddenButton="1"/>
  </autoFilter>
  <tableColumns count="6">
    <tableColumn id="1" xr3:uid="{0AC5DDEA-7C81-3144-85DA-894EDC4A311D}" name="Date" totalsRowLabel="Total"/>
    <tableColumn id="2" xr3:uid="{0D9AC9E2-74AC-2F47-B2D8-9D9E955D0077}" name="Qty"/>
    <tableColumn id="3" xr3:uid="{072BC286-172D-7F4D-843A-57247CBBBE74}" name="Item"/>
    <tableColumn id="4" xr3:uid="{4BBBD172-87A5-CC45-9618-03486E50ACF3}" name="Description"/>
    <tableColumn id="5" xr3:uid="{60B0C714-5C05-1143-A163-52A3B1517FBC}" name="Paid by"/>
    <tableColumn id="6" xr3:uid="{5E48808F-4F7A-B34C-A975-155CDA1913C4}" name="Cost" totalsRowFunction="sum"/>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0A6119-67C8-794C-96E5-79F3F005FC3A}" name="Table17911" displayName="Table17911" ref="C32:D43" totalsRowCount="1" headerRowDxfId="82">
  <autoFilter ref="C32:D42" xr:uid="{84880815-E10B-C843-97D7-86B11A007F4F}">
    <filterColumn colId="0" hiddenButton="1"/>
    <filterColumn colId="1" hiddenButton="1"/>
  </autoFilter>
  <tableColumns count="2">
    <tableColumn id="1" xr3:uid="{D2DA6218-4631-9648-BCA2-7704600161CB}" name="Category" totalsRowLabel="Total" totalsRowDxfId="81"/>
    <tableColumn id="5" xr3:uid="{E8EB1BDE-FB64-5247-B09F-BFF8B6B7D481}" name="Amount" totalsRowFunction="sum" totalsRowDxfId="80"/>
  </tableColumns>
  <tableStyleInfo name="TableStyleLight1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8C465C4-6A83-2448-B323-9961724BE4C2}" name="Table2329" displayName="Table2329" ref="B128:G136" totalsRowCount="1" headerRowDxfId="35">
  <autoFilter ref="B128:G135" xr:uid="{08D88DC8-4CD6-1545-88FB-4B50ADFDE74D}">
    <filterColumn colId="0" hiddenButton="1"/>
    <filterColumn colId="1" hiddenButton="1"/>
    <filterColumn colId="2" hiddenButton="1"/>
    <filterColumn colId="3" hiddenButton="1"/>
    <filterColumn colId="4" hiddenButton="1"/>
    <filterColumn colId="5" hiddenButton="1"/>
  </autoFilter>
  <tableColumns count="6">
    <tableColumn id="1" xr3:uid="{2E652B49-6324-634F-8516-69E200F87D19}" name="Date" totalsRowLabel="Total"/>
    <tableColumn id="2" xr3:uid="{DC903125-75EE-7B47-9DCB-228A8FD34872}" name="Qty"/>
    <tableColumn id="3" xr3:uid="{B90FF8BC-1378-B543-B43B-F5FBBEAE4C19}" name="Item"/>
    <tableColumn id="4" xr3:uid="{8D1A7F2D-307B-4147-9945-D5CE5E4A7538}" name="Description"/>
    <tableColumn id="5" xr3:uid="{C17851F0-EACB-854D-8D19-300BB438081C}" name="Paid by"/>
    <tableColumn id="6" xr3:uid="{116C209F-0C17-7349-B39B-638B55E5440B}" name="Cost" totalsRowFunction="sum"/>
  </tableColumns>
  <tableStyleInfo name="TableStyleLight1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E0AB762F-A4CE-0444-9BBF-174BF4B55768}" name="Table2430" displayName="Table2430" ref="K91:O122" totalsRowCount="1" headerRowDxfId="34">
  <autoFilter ref="K91:O121" xr:uid="{705D6632-5747-1D42-8934-BEDA44F98E74}">
    <filterColumn colId="0" hiddenButton="1"/>
    <filterColumn colId="1" hiddenButton="1"/>
    <filterColumn colId="2" hiddenButton="1"/>
    <filterColumn colId="3" hiddenButton="1"/>
    <filterColumn colId="4" hiddenButton="1"/>
  </autoFilter>
  <tableColumns count="5">
    <tableColumn id="1" xr3:uid="{FCA2C236-D6F6-724A-95C0-A165247857F2}" name="Date" totalsRowLabel="Total" totalsRowDxfId="33"/>
    <tableColumn id="2" xr3:uid="{EEB94EC8-D8D7-F741-A5CD-4F46401C5659}" name="Qty" totalsRowDxfId="32"/>
    <tableColumn id="3" xr3:uid="{C1A9CA0D-BBD0-F244-830B-3AAD2696FE3F}" name="Item" totalsRowDxfId="31"/>
    <tableColumn id="4" xr3:uid="{DBFBD260-A4E9-D64C-A33C-D5550B736466}" name="Description" totalsRowDxfId="30"/>
    <tableColumn id="5" xr3:uid="{8346CA53-EB99-F947-A93B-64CEAF994C99}" name="Amount" totalsRowFunction="sum" totalsRowDxfId="29"/>
  </tableColumns>
  <tableStyleInfo name="TableStyleLight1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BAD7B9-70A9-5647-A0CA-4515A042525A}" name="Table181231" displayName="Table181231" ref="K42:O60" totalsRowCount="1" headerRowDxfId="28">
  <autoFilter ref="K42:O59" xr:uid="{6C5635D4-99EF-0349-BF5A-B92E14021C3D}">
    <filterColumn colId="0" hiddenButton="1"/>
    <filterColumn colId="1" hiddenButton="1"/>
    <filterColumn colId="2" hiddenButton="1"/>
    <filterColumn colId="3" hiddenButton="1"/>
    <filterColumn colId="4" hiddenButton="1"/>
  </autoFilter>
  <tableColumns count="5">
    <tableColumn id="1" xr3:uid="{F4CFDB2F-238E-B140-9C4A-1DFE20C169C8}" name="Date" totalsRowLabel="Total"/>
    <tableColumn id="2" xr3:uid="{BD69D0C5-0810-3D40-A8B2-D50B485D0425}" name="Qty"/>
    <tableColumn id="3" xr3:uid="{49B3DBDA-0AE9-A643-86AA-13D924C41D48}" name="Item"/>
    <tableColumn id="4" xr3:uid="{47F9813C-BF05-BF46-B180-7BC3010773E9}" name="Description"/>
    <tableColumn id="5" xr3:uid="{E49B55D7-64AA-C347-9893-2BD8B05146B7}" name="Amount" totalsRowFunction="sum"/>
  </tableColumns>
  <tableStyleInfo name="TableStyleLight1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C5865F8-E6A5-514E-A475-586C97081C07}" name="Table151332" displayName="Table151332" ref="B11:G45" totalsRowCount="1" headerRowDxfId="27">
  <autoFilter ref="B11:G44" xr:uid="{798A852E-947A-724C-B642-93A8DA0CA37D}">
    <filterColumn colId="0" hiddenButton="1"/>
    <filterColumn colId="1" hiddenButton="1"/>
    <filterColumn colId="2" hiddenButton="1"/>
    <filterColumn colId="3" hiddenButton="1"/>
    <filterColumn colId="4" hiddenButton="1"/>
    <filterColumn colId="5" hiddenButton="1"/>
  </autoFilter>
  <tableColumns count="6">
    <tableColumn id="1" xr3:uid="{5A3EA96D-48EA-4041-9E5B-1B1EAF75720F}" name="Date" totalsRowLabel="Total" totalsRowDxfId="26"/>
    <tableColumn id="2" xr3:uid="{EBD47D01-CA43-A349-ACAF-FF35887C0678}" name="Qty" totalsRowDxfId="25"/>
    <tableColumn id="3" xr3:uid="{6ACFF9A0-B78A-5F40-8C45-45B8F1EBB557}" name="Item" totalsRowDxfId="24"/>
    <tableColumn id="4" xr3:uid="{C938BEF3-BEA2-244C-9F2F-EC5A739D121F}" name="Description" totalsRowDxfId="23"/>
    <tableColumn id="5" xr3:uid="{BCC2F213-2B32-BB49-B36B-270568C97A30}" name="Paid by" totalsRowDxfId="22"/>
    <tableColumn id="6" xr3:uid="{9F900EF9-27E4-2142-9292-075EAEE0E53B}" name="Cost" totalsRowFunction="sum" totalsRowDxfId="21"/>
  </tableColumns>
  <tableStyleInfo name="TableStyleLight1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C567237-5104-854D-A144-EFFCFC0704D2}" name="Table171433" displayName="Table171433" ref="K11:O35" totalsRowCount="1" headerRowDxfId="20">
  <autoFilter ref="K11:O34" xr:uid="{A648A892-1FFD-C243-8FD4-5BA8F0664847}">
    <filterColumn colId="0" hiddenButton="1"/>
    <filterColumn colId="1" hiddenButton="1"/>
    <filterColumn colId="2" hiddenButton="1"/>
    <filterColumn colId="3" hiddenButton="1"/>
    <filterColumn colId="4" hiddenButton="1"/>
  </autoFilter>
  <tableColumns count="5">
    <tableColumn id="1" xr3:uid="{DCD7144F-B484-824D-BC68-4312A5577423}" name="Date" totalsRowLabel="Total" totalsRowDxfId="19"/>
    <tableColumn id="2" xr3:uid="{F210A430-5AF7-9840-AB8F-845DC87A4FDB}" name="Qty" totalsRowDxfId="18"/>
    <tableColumn id="3" xr3:uid="{2A2D5D5A-FA50-394B-890B-DA164D096829}" name="Item" totalsRowDxfId="17"/>
    <tableColumn id="4" xr3:uid="{D6A8E7E5-8DF9-BF4F-8D39-61B9A67061B9}" name="Description" totalsRowDxfId="16"/>
    <tableColumn id="5" xr3:uid="{9F0091F5-7B20-CE40-8467-232EF7BB036D}" name="Amount" totalsRowFunction="sum" totalsRowDxfId="15"/>
  </tableColumns>
  <tableStyleInfo name="TableStyleLight1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5DDD780-112E-7245-862F-839948FDBD95}" name="Table181534" displayName="Table181534" ref="K67:O85" totalsRowCount="1" headerRowDxfId="14">
  <autoFilter ref="K67:O84" xr:uid="{78703F2F-B451-794E-9084-E05E7207DE71}">
    <filterColumn colId="0" hiddenButton="1"/>
    <filterColumn colId="1" hiddenButton="1"/>
    <filterColumn colId="2" hiddenButton="1"/>
    <filterColumn colId="3" hiddenButton="1"/>
    <filterColumn colId="4" hiddenButton="1"/>
  </autoFilter>
  <tableColumns count="5">
    <tableColumn id="1" xr3:uid="{E8DA05FC-E889-0646-9077-16D484E1C47F}" name="Date" totalsRowLabel="Total"/>
    <tableColumn id="2" xr3:uid="{DE05CFA3-B576-D54B-81FE-0B75BDAC6F3F}" name="Qty"/>
    <tableColumn id="3" xr3:uid="{BD318147-FC72-624E-9C83-2298686E4147}" name="Item"/>
    <tableColumn id="4" xr3:uid="{877EAD6A-D612-1B42-A648-068DFD1C760E}" name="Description"/>
    <tableColumn id="5" xr3:uid="{FB7A1383-FC82-D848-934C-5A0707D437D9}" name="Amount" totalsRowFunction="sum"/>
  </tableColumns>
  <tableStyleInfo name="TableStyleLight1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9560E87-C916-094C-8E87-7EF1B1FA35F9}" name="Table191735" displayName="Table191735" ref="B52:G70" totalsRowCount="1" headerRowDxfId="13">
  <autoFilter ref="B52:G69" xr:uid="{5CC43247-112A-8948-B0F2-0CC0A16C4E27}">
    <filterColumn colId="0" hiddenButton="1"/>
    <filterColumn colId="1" hiddenButton="1"/>
    <filterColumn colId="2" hiddenButton="1"/>
    <filterColumn colId="3" hiddenButton="1"/>
    <filterColumn colId="4" hiddenButton="1"/>
    <filterColumn colId="5" hiddenButton="1"/>
  </autoFilter>
  <tableColumns count="6">
    <tableColumn id="1" xr3:uid="{3C3A04AE-A882-794C-A6EC-6250D7A80FC0}" name="Date" totalsRowLabel="Total"/>
    <tableColumn id="2" xr3:uid="{2780A4E3-C014-9F45-A579-F9B5DD524394}" name="Qty"/>
    <tableColumn id="3" xr3:uid="{FFC3DDB4-D3E3-5A4A-9EA8-E25F86CF73CB}" name="Item"/>
    <tableColumn id="4" xr3:uid="{3F360898-D0A0-2149-8158-5D730E16A686}" name="Description"/>
    <tableColumn id="5" xr3:uid="{D4A2A094-142D-CA4D-AA09-9B9DAA547499}" name="Paid by"/>
    <tableColumn id="6" xr3:uid="{4888860E-9294-D14C-B346-AE8C3EC6747C}" name="Cost" totalsRowFunction="sum"/>
  </tableColumns>
  <tableStyleInfo name="TableStyleLight1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0E66609-198F-5A46-93BE-61FEEE93B732}" name="Table202636" displayName="Table202636" ref="B78:G92" totalsRowCount="1" headerRowDxfId="12">
  <autoFilter ref="B78:G91" xr:uid="{6FAA9DE6-0624-D249-A947-53E56949097E}">
    <filterColumn colId="0" hiddenButton="1"/>
    <filterColumn colId="1" hiddenButton="1"/>
    <filterColumn colId="2" hiddenButton="1"/>
    <filterColumn colId="3" hiddenButton="1"/>
    <filterColumn colId="4" hiddenButton="1"/>
    <filterColumn colId="5" hiddenButton="1"/>
  </autoFilter>
  <tableColumns count="6">
    <tableColumn id="1" xr3:uid="{EB4A4AEE-C3BE-B247-A7F7-990C6BD1C9BE}" name="Date" totalsRowLabel="Total"/>
    <tableColumn id="2" xr3:uid="{AB01322E-C678-594C-BB68-0803FB34A19A}" name="Qty"/>
    <tableColumn id="3" xr3:uid="{E98AE973-2FD7-FF43-83D3-73C47C039312}" name="Item"/>
    <tableColumn id="4" xr3:uid="{B04BB3A0-7585-E842-89DD-BA18A894CBD1}" name="Description"/>
    <tableColumn id="5" xr3:uid="{C2E98ECD-21B5-7445-9E7E-46D9AB018E43}" name="Paid by"/>
    <tableColumn id="6" xr3:uid="{9E741832-0A17-2143-BD83-B58D3F96B44A}" name="Cost" totalsRowFunction="sum"/>
  </tableColumns>
  <tableStyleInfo name="TableStyleLight1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E2AE4B4-930F-DE40-BB7A-937BBF68B90D}" name="Table212737" displayName="Table212737" ref="B99:G108" totalsRowCount="1" headerRowDxfId="11">
  <autoFilter ref="B99:G107" xr:uid="{2DEED91A-481C-9C43-B7F8-95AE061E8001}">
    <filterColumn colId="0" hiddenButton="1"/>
    <filterColumn colId="1" hiddenButton="1"/>
    <filterColumn colId="2" hiddenButton="1"/>
    <filterColumn colId="3" hiddenButton="1"/>
    <filterColumn colId="4" hiddenButton="1"/>
    <filterColumn colId="5" hiddenButton="1"/>
  </autoFilter>
  <tableColumns count="6">
    <tableColumn id="1" xr3:uid="{D1FD00B4-B526-7047-9C6F-CA07DDFCB0C2}" name="Date" totalsRowLabel="Total"/>
    <tableColumn id="2" xr3:uid="{60791305-9128-414E-9788-8F5C5815DBCB}" name="Qty"/>
    <tableColumn id="3" xr3:uid="{BEC08329-001E-EA4B-A264-9B176773912C}" name="Item"/>
    <tableColumn id="4" xr3:uid="{94894FB5-3B21-5E4C-831F-E60A77914BAC}" name="Description"/>
    <tableColumn id="5" xr3:uid="{9321FFB1-B78A-DD44-9E53-5DC2CA57E943}" name="Paid by"/>
    <tableColumn id="6" xr3:uid="{00A873AD-0145-2D48-AC20-7B98CA217054}" name="Cost" totalsRowFunction="sum"/>
  </tableColumns>
  <tableStyleInfo name="TableStyleLight1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8B0118E-2681-D442-B1EC-7BC95C699E1D}" name="Table222838" displayName="Table222838" ref="B113:G123" totalsRowCount="1" headerRowDxfId="10">
  <autoFilter ref="B113:G122" xr:uid="{DC08B150-AEE1-4346-9828-252FE6FCCFC5}">
    <filterColumn colId="0" hiddenButton="1"/>
    <filterColumn colId="1" hiddenButton="1"/>
    <filterColumn colId="2" hiddenButton="1"/>
    <filterColumn colId="3" hiddenButton="1"/>
    <filterColumn colId="4" hiddenButton="1"/>
    <filterColumn colId="5" hiddenButton="1"/>
  </autoFilter>
  <tableColumns count="6">
    <tableColumn id="1" xr3:uid="{0EC5D722-C68C-7845-9569-C1F39410AF1F}" name="Date" totalsRowLabel="Total"/>
    <tableColumn id="2" xr3:uid="{3F84616D-B8A8-104A-8B7C-D9294826C61B}" name="Qty"/>
    <tableColumn id="3" xr3:uid="{A7294963-B231-DF48-B59A-F7150386C92A}" name="Item"/>
    <tableColumn id="4" xr3:uid="{A99D9C72-354E-EC4C-B709-27930D30446F}" name="Description"/>
    <tableColumn id="5" xr3:uid="{07BBB5DC-6DB6-3F40-A66C-82EB693B4DE6}" name="Paid by"/>
    <tableColumn id="6" xr3:uid="{1DB422E7-1A13-0E49-A0A0-212AAF318E1D}" name="Cost" totalsRowFunction="sum"/>
  </tableColumns>
  <tableStyleInfo name="TableStyleLight1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546AC1-87B3-7C4C-A94C-31BEA3C146AF}" name="Table15" displayName="Table15" ref="B11:G45" totalsRowCount="1" headerRowDxfId="79">
  <autoFilter ref="B11:G44" xr:uid="{798A852E-947A-724C-B642-93A8DA0CA37D}">
    <filterColumn colId="0" hiddenButton="1"/>
    <filterColumn colId="1" hiddenButton="1"/>
    <filterColumn colId="2" hiddenButton="1"/>
    <filterColumn colId="3" hiddenButton="1"/>
    <filterColumn colId="4" hiddenButton="1"/>
    <filterColumn colId="5" hiddenButton="1"/>
  </autoFilter>
  <tableColumns count="6">
    <tableColumn id="1" xr3:uid="{CBFB82C1-037E-7C4D-BA45-C917F23AAE2C}" name="Date" totalsRowLabel="Total" totalsRowDxfId="78"/>
    <tableColumn id="2" xr3:uid="{A94559D0-D4B4-EA4A-A62C-1CEBE1E19246}" name="Qty" totalsRowDxfId="77"/>
    <tableColumn id="3" xr3:uid="{6C9881D5-4204-C24B-9FA7-957A2ACD93C1}" name="Item" totalsRowDxfId="76"/>
    <tableColumn id="4" xr3:uid="{A844161C-0D8C-754E-AB3E-02A849B8867F}" name="Description" totalsRowDxfId="75"/>
    <tableColumn id="5" xr3:uid="{EA516C67-F716-664A-B528-DFF839420463}" name="Paid by" totalsRowDxfId="74"/>
    <tableColumn id="6" xr3:uid="{112B42DA-A92C-C14B-BEAC-01D01C2CE6F2}" name="Cost" totalsRowFunction="sum" totalsRowDxfId="73"/>
  </tableColumns>
  <tableStyleInfo name="TableStyleLight1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085E05D-9FAC-5549-8D16-1141361B0E71}" name="Table232939" displayName="Table232939" ref="B128:G136" totalsRowCount="1" headerRowDxfId="9">
  <autoFilter ref="B128:G135" xr:uid="{08D88DC8-4CD6-1545-88FB-4B50ADFDE74D}">
    <filterColumn colId="0" hiddenButton="1"/>
    <filterColumn colId="1" hiddenButton="1"/>
    <filterColumn colId="2" hiddenButton="1"/>
    <filterColumn colId="3" hiddenButton="1"/>
    <filterColumn colId="4" hiddenButton="1"/>
    <filterColumn colId="5" hiddenButton="1"/>
  </autoFilter>
  <tableColumns count="6">
    <tableColumn id="1" xr3:uid="{219240F7-5357-7D4B-B89B-DC4734D77EEC}" name="Date" totalsRowLabel="Total"/>
    <tableColumn id="2" xr3:uid="{BAD52F20-A808-CB42-B8ED-264DDDC76012}" name="Qty"/>
    <tableColumn id="3" xr3:uid="{CB0DD984-514A-9F4A-80FA-08AD5C1B2A66}" name="Item"/>
    <tableColumn id="4" xr3:uid="{27AE7CCD-2F38-284F-9B8F-9BA529CAFB46}" name="Description"/>
    <tableColumn id="5" xr3:uid="{0D818397-CEFD-9B42-A93D-764AF53A730E}" name="Paid by"/>
    <tableColumn id="6" xr3:uid="{CC5D5EA6-F457-ED42-99F1-81B39203BC56}" name="Cost" totalsRowFunction="sum"/>
  </tableColumns>
  <tableStyleInfo name="TableStyleLight1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6853D55-9E86-4B45-BA3E-094FD308B8D0}" name="Table243040" displayName="Table243040" ref="K91:O122" totalsRowCount="1" headerRowDxfId="8">
  <autoFilter ref="K91:O121" xr:uid="{705D6632-5747-1D42-8934-BEDA44F98E74}">
    <filterColumn colId="0" hiddenButton="1"/>
    <filterColumn colId="1" hiddenButton="1"/>
    <filterColumn colId="2" hiddenButton="1"/>
    <filterColumn colId="3" hiddenButton="1"/>
    <filterColumn colId="4" hiddenButton="1"/>
  </autoFilter>
  <tableColumns count="5">
    <tableColumn id="1" xr3:uid="{EE3FC4BD-BEDF-8D49-BE26-D1A1EDFF7200}" name="Date" totalsRowLabel="Total" totalsRowDxfId="7"/>
    <tableColumn id="2" xr3:uid="{618BC1DB-25A6-E644-90FD-2DC9F08E1C3D}" name="Qty" totalsRowDxfId="6"/>
    <tableColumn id="3" xr3:uid="{398EAD24-A82D-B84A-8BAA-DE78246DE84F}" name="Item" totalsRowDxfId="5"/>
    <tableColumn id="4" xr3:uid="{BDE89A86-8E8E-664E-AA58-A8FAC94FFE6E}" name="Description" totalsRowDxfId="4"/>
    <tableColumn id="5" xr3:uid="{822D4D44-4078-5A42-A910-3FC5839FAA79}" name="Amount" totalsRowFunction="sum" totalsRowDxfId="3"/>
  </tableColumns>
  <tableStyleInfo name="TableStyleLight1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8E32AB7-58E9-F142-93DD-3F6134306EAF}" name="Table18123141" displayName="Table18123141" ref="K42:O60" totalsRowCount="1" headerRowDxfId="2">
  <autoFilter ref="K42:O59" xr:uid="{6C5635D4-99EF-0349-BF5A-B92E14021C3D}">
    <filterColumn colId="0" hiddenButton="1"/>
    <filterColumn colId="1" hiddenButton="1"/>
    <filterColumn colId="2" hiddenButton="1"/>
    <filterColumn colId="3" hiddenButton="1"/>
    <filterColumn colId="4" hiddenButton="1"/>
  </autoFilter>
  <tableColumns count="5">
    <tableColumn id="1" xr3:uid="{A4894005-B1A9-5843-9962-F7B5DF411087}" name="Date" totalsRowLabel="Total"/>
    <tableColumn id="2" xr3:uid="{B490D85D-1F80-7149-897C-478449985538}" name="Qty"/>
    <tableColumn id="3" xr3:uid="{FA825B30-7A5C-884B-BB2B-DC63DB28BD3E}" name="Item"/>
    <tableColumn id="4" xr3:uid="{9CC88AEE-2211-034E-8647-29FC31D98189}" name="Description"/>
    <tableColumn id="5" xr3:uid="{AB7B856D-A6EA-EB45-A5F0-672268FB4509}" name="Amount" totalsRowFunction="sum"/>
  </tableColumns>
  <tableStyleInfo name="TableStyleLight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7EAFBD2-A91D-744D-AFF6-16A6DEB03442}" name="Table17" displayName="Table17" ref="K11:O35" totalsRowCount="1" headerRowDxfId="72">
  <autoFilter ref="K11:O34" xr:uid="{A648A892-1FFD-C243-8FD4-5BA8F0664847}">
    <filterColumn colId="0" hiddenButton="1"/>
    <filterColumn colId="1" hiddenButton="1"/>
    <filterColumn colId="2" hiddenButton="1"/>
    <filterColumn colId="3" hiddenButton="1"/>
    <filterColumn colId="4" hiddenButton="1"/>
  </autoFilter>
  <tableColumns count="5">
    <tableColumn id="1" xr3:uid="{A960EF9F-F88A-0743-8AB8-461C2DAD2EB1}" name="Date" totalsRowLabel="Total" totalsRowDxfId="71"/>
    <tableColumn id="2" xr3:uid="{CC6BDDA4-37BC-5B46-AB22-D627A636BE3E}" name="Qty" totalsRowDxfId="70"/>
    <tableColumn id="3" xr3:uid="{36FDA07D-949C-0C43-B800-A0946FBB95D9}" name="Item" totalsRowDxfId="69"/>
    <tableColumn id="4" xr3:uid="{95C425A5-386B-3247-88B5-E9FE1792A1C6}" name="Description" totalsRowDxfId="68"/>
    <tableColumn id="5" xr3:uid="{180A71E7-A78E-F842-B8D5-310463479D0E}" name="Amount" totalsRowFunction="sum" totalsRowDxfId="67"/>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F5C2664-96BC-844F-B6C2-3B72616C52E2}" name="Table18" displayName="Table18" ref="K67:O85" totalsRowCount="1" headerRowDxfId="66">
  <autoFilter ref="K67:O84" xr:uid="{78703F2F-B451-794E-9084-E05E7207DE71}">
    <filterColumn colId="0" hiddenButton="1"/>
    <filterColumn colId="1" hiddenButton="1"/>
    <filterColumn colId="2" hiddenButton="1"/>
    <filterColumn colId="3" hiddenButton="1"/>
    <filterColumn colId="4" hiddenButton="1"/>
  </autoFilter>
  <tableColumns count="5">
    <tableColumn id="1" xr3:uid="{74492710-BA1F-554B-B8AE-4EF6240F9244}" name="Date" totalsRowLabel="Total"/>
    <tableColumn id="2" xr3:uid="{43780FB4-46EF-E74A-82ED-0320706E712B}" name="Qty"/>
    <tableColumn id="3" xr3:uid="{B88C84AC-C85B-E54A-B839-616C9FF75B50}" name="Item"/>
    <tableColumn id="4" xr3:uid="{8ADE8DE3-987D-E845-80A2-6628BD4C73F6}" name="Description"/>
    <tableColumn id="5" xr3:uid="{7B2BAE4D-29EB-FD42-8D6A-67F795E1E6FF}" name="Amount" totalsRowFunction="sum"/>
  </tableColumns>
  <tableStyleInfo name="TableStyleLight1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44C79B1-0D9F-144C-BE4E-2FC5E302801D}" name="Table19" displayName="Table19" ref="B52:G70" totalsRowCount="1" headerRowDxfId="65">
  <autoFilter ref="B52:G69" xr:uid="{5CC43247-112A-8948-B0F2-0CC0A16C4E27}">
    <filterColumn colId="0" hiddenButton="1"/>
    <filterColumn colId="1" hiddenButton="1"/>
    <filterColumn colId="2" hiddenButton="1"/>
    <filterColumn colId="3" hiddenButton="1"/>
    <filterColumn colId="4" hiddenButton="1"/>
    <filterColumn colId="5" hiddenButton="1"/>
  </autoFilter>
  <tableColumns count="6">
    <tableColumn id="1" xr3:uid="{00338BC7-7D0F-AC45-953A-DC2A4CFD419E}" name="Date" totalsRowLabel="Total"/>
    <tableColumn id="2" xr3:uid="{AC917948-2CA1-3E45-B49A-C004BC2B5B36}" name="Qty"/>
    <tableColumn id="3" xr3:uid="{7067A0B4-F164-BF45-8720-6B52845DE173}" name="Item"/>
    <tableColumn id="4" xr3:uid="{1ABB28FD-AD04-C546-9E2F-24255A8C69EE}" name="Description"/>
    <tableColumn id="5" xr3:uid="{1B8C0197-DBAB-3D4A-B965-39F0887CE6C4}" name="Paid by"/>
    <tableColumn id="6" xr3:uid="{5EC94E47-35A2-6349-8049-45B5E48AB313}" name="Cost" totalsRowFunction="sum"/>
  </tableColumns>
  <tableStyleInfo name="TableStyleLight1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55ECB99-67F4-034E-A39D-A0050471815C}" name="Table20" displayName="Table20" ref="B78:G92" totalsRowCount="1" headerRowDxfId="64">
  <autoFilter ref="B78:G91" xr:uid="{6FAA9DE6-0624-D249-A947-53E56949097E}">
    <filterColumn colId="0" hiddenButton="1"/>
    <filterColumn colId="1" hiddenButton="1"/>
    <filterColumn colId="2" hiddenButton="1"/>
    <filterColumn colId="3" hiddenButton="1"/>
    <filterColumn colId="4" hiddenButton="1"/>
    <filterColumn colId="5" hiddenButton="1"/>
  </autoFilter>
  <tableColumns count="6">
    <tableColumn id="1" xr3:uid="{4CB383D4-58D0-3941-9E77-7B410D2509AF}" name="Date" totalsRowLabel="Total"/>
    <tableColumn id="2" xr3:uid="{2D840372-0CF7-E145-90A1-4BF24B0B8A87}" name="Qty"/>
    <tableColumn id="3" xr3:uid="{D3C1308F-7C6C-2D44-ACC7-99B764B1ECE6}" name="Item"/>
    <tableColumn id="4" xr3:uid="{621F1D56-EBA0-8249-849E-F5F4AC14B474}" name="Description"/>
    <tableColumn id="5" xr3:uid="{E67589F4-9648-4B46-ACA0-14F213D39499}" name="Paid by"/>
    <tableColumn id="6" xr3:uid="{2A84F0F6-EBF2-9747-964A-48EAF5987DC9}" name="Cost" totalsRowFunction="sum"/>
  </tableColumns>
  <tableStyleInfo name="TableStyleLight1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F2B037C-9CBB-CA46-A140-AA5284ABAD0D}" name="Table21" displayName="Table21" ref="B99:G108" totalsRowCount="1" headerRowDxfId="63">
  <autoFilter ref="B99:G107" xr:uid="{2DEED91A-481C-9C43-B7F8-95AE061E8001}">
    <filterColumn colId="0" hiddenButton="1"/>
    <filterColumn colId="1" hiddenButton="1"/>
    <filterColumn colId="2" hiddenButton="1"/>
    <filterColumn colId="3" hiddenButton="1"/>
    <filterColumn colId="4" hiddenButton="1"/>
    <filterColumn colId="5" hiddenButton="1"/>
  </autoFilter>
  <tableColumns count="6">
    <tableColumn id="1" xr3:uid="{E2ACBB70-1659-D149-8DBB-506C7AB51E49}" name="Date" totalsRowLabel="Total"/>
    <tableColumn id="2" xr3:uid="{CED32E9B-B7F6-314B-B502-A80696B1F07C}" name="Qty"/>
    <tableColumn id="3" xr3:uid="{C962995E-DD00-EC44-B133-27A2A300F93E}" name="Item"/>
    <tableColumn id="4" xr3:uid="{51D8177C-4C95-5342-9E7C-4EB473E0DA5A}" name="Description"/>
    <tableColumn id="5" xr3:uid="{79FD6C0D-4D7A-7043-9A48-D2507EA3083E}" name="Paid by"/>
    <tableColumn id="6" xr3:uid="{5CEAF11A-B16D-864D-9850-79ADB38E2E13}" name="Cost" totalsRowFunction="sum"/>
  </tableColumns>
  <tableStyleInfo name="TableStyleLight1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22356A2-C811-424A-B4B7-452B2E68D5AB}" name="Table22" displayName="Table22" ref="B113:G123" totalsRowCount="1" headerRowDxfId="62">
  <autoFilter ref="B113:G122" xr:uid="{DC08B150-AEE1-4346-9828-252FE6FCCFC5}">
    <filterColumn colId="0" hiddenButton="1"/>
    <filterColumn colId="1" hiddenButton="1"/>
    <filterColumn colId="2" hiddenButton="1"/>
    <filterColumn colId="3" hiddenButton="1"/>
    <filterColumn colId="4" hiddenButton="1"/>
    <filterColumn colId="5" hiddenButton="1"/>
  </autoFilter>
  <tableColumns count="6">
    <tableColumn id="1" xr3:uid="{6F2F97EA-0127-CB46-B059-69A109F3B244}" name="Date" totalsRowLabel="Total"/>
    <tableColumn id="2" xr3:uid="{4970EDCE-68C0-1043-8E89-E70861BEEE75}" name="Qty"/>
    <tableColumn id="3" xr3:uid="{490DC6AB-318D-7A43-A3BA-D811F0C58FD4}" name="Item"/>
    <tableColumn id="4" xr3:uid="{F015E486-6AA1-B048-A427-CBB33D82607D}" name="Description"/>
    <tableColumn id="5" xr3:uid="{825C73CB-3D34-8C4A-9FC5-92F1D03E57D1}" name="Paid by"/>
    <tableColumn id="6" xr3:uid="{5E604A35-3A3B-4C4F-9F9B-287D68297BD3}" name="Cost" totalsRowFunction="sum"/>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2.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11" Type="http://schemas.openxmlformats.org/officeDocument/2006/relationships/table" Target="../tables/table22.xml"/><Relationship Id="rId5" Type="http://schemas.openxmlformats.org/officeDocument/2006/relationships/table" Target="../tables/table16.xml"/><Relationship Id="rId10" Type="http://schemas.openxmlformats.org/officeDocument/2006/relationships/table" Target="../tables/table21.xml"/><Relationship Id="rId4" Type="http://schemas.openxmlformats.org/officeDocument/2006/relationships/table" Target="../tables/table15.xml"/><Relationship Id="rId9" Type="http://schemas.openxmlformats.org/officeDocument/2006/relationships/table" Target="../tables/table2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printerSettings" Target="../printerSettings/printerSettings4.bin"/><Relationship Id="rId6" Type="http://schemas.openxmlformats.org/officeDocument/2006/relationships/table" Target="../tables/table27.xml"/><Relationship Id="rId11" Type="http://schemas.openxmlformats.org/officeDocument/2006/relationships/table" Target="../tables/table32.xml"/><Relationship Id="rId5" Type="http://schemas.openxmlformats.org/officeDocument/2006/relationships/table" Target="../tables/table26.xml"/><Relationship Id="rId10" Type="http://schemas.openxmlformats.org/officeDocument/2006/relationships/table" Target="../tables/table31.xml"/><Relationship Id="rId4" Type="http://schemas.openxmlformats.org/officeDocument/2006/relationships/table" Target="../tables/table25.xml"/><Relationship Id="rId9"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BC5F-F656-0D4D-AA33-57C6F77A85E7}">
  <dimension ref="A1:O32"/>
  <sheetViews>
    <sheetView showGridLines="0" tabSelected="1" workbookViewId="0">
      <pane xSplit="15" ySplit="32" topLeftCell="P33" activePane="bottomRight" state="frozen"/>
      <selection pane="topRight" activeCell="P1" sqref="P1"/>
      <selection pane="bottomLeft" activeCell="A33" sqref="A33"/>
      <selection pane="bottomRight" sqref="A1:O32"/>
    </sheetView>
  </sheetViews>
  <sheetFormatPr baseColWidth="10" defaultRowHeight="16"/>
  <sheetData>
    <row r="1" spans="1:15">
      <c r="A1" s="86" t="s">
        <v>39</v>
      </c>
      <c r="B1" s="87"/>
      <c r="C1" s="87"/>
      <c r="D1" s="87"/>
      <c r="E1" s="87"/>
      <c r="F1" s="87"/>
      <c r="G1" s="87"/>
      <c r="H1" s="87"/>
      <c r="I1" s="87"/>
      <c r="J1" s="87"/>
      <c r="K1" s="87"/>
      <c r="L1" s="87"/>
      <c r="M1" s="87"/>
      <c r="N1" s="87"/>
      <c r="O1" s="88"/>
    </row>
    <row r="2" spans="1:15">
      <c r="A2" s="89"/>
      <c r="B2" s="90"/>
      <c r="C2" s="90"/>
      <c r="D2" s="90"/>
      <c r="E2" s="90"/>
      <c r="F2" s="90"/>
      <c r="G2" s="90"/>
      <c r="H2" s="90"/>
      <c r="I2" s="90"/>
      <c r="J2" s="90"/>
      <c r="K2" s="90"/>
      <c r="L2" s="90"/>
      <c r="M2" s="90"/>
      <c r="N2" s="90"/>
      <c r="O2" s="91"/>
    </row>
    <row r="3" spans="1:15">
      <c r="A3" s="89"/>
      <c r="B3" s="90"/>
      <c r="C3" s="90"/>
      <c r="D3" s="90"/>
      <c r="E3" s="90"/>
      <c r="F3" s="90"/>
      <c r="G3" s="90"/>
      <c r="H3" s="90"/>
      <c r="I3" s="90"/>
      <c r="J3" s="90"/>
      <c r="K3" s="90"/>
      <c r="L3" s="90"/>
      <c r="M3" s="90"/>
      <c r="N3" s="90"/>
      <c r="O3" s="91"/>
    </row>
    <row r="4" spans="1:15">
      <c r="A4" s="89"/>
      <c r="B4" s="90"/>
      <c r="C4" s="90"/>
      <c r="D4" s="90"/>
      <c r="E4" s="90"/>
      <c r="F4" s="90"/>
      <c r="G4" s="90"/>
      <c r="H4" s="90"/>
      <c r="I4" s="90"/>
      <c r="J4" s="90"/>
      <c r="K4" s="90"/>
      <c r="L4" s="90"/>
      <c r="M4" s="90"/>
      <c r="N4" s="90"/>
      <c r="O4" s="91"/>
    </row>
    <row r="5" spans="1:15">
      <c r="A5" s="89"/>
      <c r="B5" s="90"/>
      <c r="C5" s="90"/>
      <c r="D5" s="90"/>
      <c r="E5" s="90"/>
      <c r="F5" s="90"/>
      <c r="G5" s="90"/>
      <c r="H5" s="90"/>
      <c r="I5" s="90"/>
      <c r="J5" s="90"/>
      <c r="K5" s="90"/>
      <c r="L5" s="90"/>
      <c r="M5" s="90"/>
      <c r="N5" s="90"/>
      <c r="O5" s="91"/>
    </row>
    <row r="6" spans="1:15">
      <c r="A6" s="89"/>
      <c r="B6" s="90"/>
      <c r="C6" s="90"/>
      <c r="D6" s="90"/>
      <c r="E6" s="90"/>
      <c r="F6" s="90"/>
      <c r="G6" s="90"/>
      <c r="H6" s="90"/>
      <c r="I6" s="90"/>
      <c r="J6" s="90"/>
      <c r="K6" s="90"/>
      <c r="L6" s="90"/>
      <c r="M6" s="90"/>
      <c r="N6" s="90"/>
      <c r="O6" s="91"/>
    </row>
    <row r="7" spans="1:15">
      <c r="A7" s="89"/>
      <c r="B7" s="90"/>
      <c r="C7" s="90"/>
      <c r="D7" s="90"/>
      <c r="E7" s="90"/>
      <c r="F7" s="90"/>
      <c r="G7" s="90"/>
      <c r="H7" s="90"/>
      <c r="I7" s="90"/>
      <c r="J7" s="90"/>
      <c r="K7" s="90"/>
      <c r="L7" s="90"/>
      <c r="M7" s="90"/>
      <c r="N7" s="90"/>
      <c r="O7" s="91"/>
    </row>
    <row r="8" spans="1:15">
      <c r="A8" s="89"/>
      <c r="B8" s="90"/>
      <c r="C8" s="90"/>
      <c r="D8" s="90"/>
      <c r="E8" s="90"/>
      <c r="F8" s="90"/>
      <c r="G8" s="90"/>
      <c r="H8" s="90"/>
      <c r="I8" s="90"/>
      <c r="J8" s="90"/>
      <c r="K8" s="90"/>
      <c r="L8" s="90"/>
      <c r="M8" s="90"/>
      <c r="N8" s="90"/>
      <c r="O8" s="91"/>
    </row>
    <row r="9" spans="1:15">
      <c r="A9" s="89"/>
      <c r="B9" s="90"/>
      <c r="C9" s="90"/>
      <c r="D9" s="90"/>
      <c r="E9" s="90"/>
      <c r="F9" s="90"/>
      <c r="G9" s="90"/>
      <c r="H9" s="90"/>
      <c r="I9" s="90"/>
      <c r="J9" s="90"/>
      <c r="K9" s="90"/>
      <c r="L9" s="90"/>
      <c r="M9" s="90"/>
      <c r="N9" s="90"/>
      <c r="O9" s="91"/>
    </row>
    <row r="10" spans="1:15">
      <c r="A10" s="89"/>
      <c r="B10" s="90"/>
      <c r="C10" s="90"/>
      <c r="D10" s="90"/>
      <c r="E10" s="90"/>
      <c r="F10" s="90"/>
      <c r="G10" s="90"/>
      <c r="H10" s="90"/>
      <c r="I10" s="90"/>
      <c r="J10" s="90"/>
      <c r="K10" s="90"/>
      <c r="L10" s="90"/>
      <c r="M10" s="90"/>
      <c r="N10" s="90"/>
      <c r="O10" s="91"/>
    </row>
    <row r="11" spans="1:15">
      <c r="A11" s="89"/>
      <c r="B11" s="90"/>
      <c r="C11" s="90"/>
      <c r="D11" s="90"/>
      <c r="E11" s="90"/>
      <c r="F11" s="90"/>
      <c r="G11" s="90"/>
      <c r="H11" s="90"/>
      <c r="I11" s="90"/>
      <c r="J11" s="90"/>
      <c r="K11" s="90"/>
      <c r="L11" s="90"/>
      <c r="M11" s="90"/>
      <c r="N11" s="90"/>
      <c r="O11" s="91"/>
    </row>
    <row r="12" spans="1:15">
      <c r="A12" s="89"/>
      <c r="B12" s="90"/>
      <c r="C12" s="90"/>
      <c r="D12" s="90"/>
      <c r="E12" s="90"/>
      <c r="F12" s="90"/>
      <c r="G12" s="90"/>
      <c r="H12" s="90"/>
      <c r="I12" s="90"/>
      <c r="J12" s="90"/>
      <c r="K12" s="90"/>
      <c r="L12" s="90"/>
      <c r="M12" s="90"/>
      <c r="N12" s="90"/>
      <c r="O12" s="91"/>
    </row>
    <row r="13" spans="1:15">
      <c r="A13" s="89"/>
      <c r="B13" s="90"/>
      <c r="C13" s="90"/>
      <c r="D13" s="90"/>
      <c r="E13" s="90"/>
      <c r="F13" s="90"/>
      <c r="G13" s="90"/>
      <c r="H13" s="90"/>
      <c r="I13" s="90"/>
      <c r="J13" s="90"/>
      <c r="K13" s="90"/>
      <c r="L13" s="90"/>
      <c r="M13" s="90"/>
      <c r="N13" s="90"/>
      <c r="O13" s="91"/>
    </row>
    <row r="14" spans="1:15">
      <c r="A14" s="89"/>
      <c r="B14" s="90"/>
      <c r="C14" s="90"/>
      <c r="D14" s="90"/>
      <c r="E14" s="90"/>
      <c r="F14" s="90"/>
      <c r="G14" s="90"/>
      <c r="H14" s="90"/>
      <c r="I14" s="90"/>
      <c r="J14" s="90"/>
      <c r="K14" s="90"/>
      <c r="L14" s="90"/>
      <c r="M14" s="90"/>
      <c r="N14" s="90"/>
      <c r="O14" s="91"/>
    </row>
    <row r="15" spans="1:15">
      <c r="A15" s="89"/>
      <c r="B15" s="90"/>
      <c r="C15" s="90"/>
      <c r="D15" s="90"/>
      <c r="E15" s="90"/>
      <c r="F15" s="90"/>
      <c r="G15" s="90"/>
      <c r="H15" s="90"/>
      <c r="I15" s="90"/>
      <c r="J15" s="90"/>
      <c r="K15" s="90"/>
      <c r="L15" s="90"/>
      <c r="M15" s="90"/>
      <c r="N15" s="90"/>
      <c r="O15" s="91"/>
    </row>
    <row r="16" spans="1:15">
      <c r="A16" s="89"/>
      <c r="B16" s="90"/>
      <c r="C16" s="90"/>
      <c r="D16" s="90"/>
      <c r="E16" s="90"/>
      <c r="F16" s="90"/>
      <c r="G16" s="90"/>
      <c r="H16" s="90"/>
      <c r="I16" s="90"/>
      <c r="J16" s="90"/>
      <c r="K16" s="90"/>
      <c r="L16" s="90"/>
      <c r="M16" s="90"/>
      <c r="N16" s="90"/>
      <c r="O16" s="91"/>
    </row>
    <row r="17" spans="1:15">
      <c r="A17" s="89"/>
      <c r="B17" s="90"/>
      <c r="C17" s="90"/>
      <c r="D17" s="90"/>
      <c r="E17" s="90"/>
      <c r="F17" s="90"/>
      <c r="G17" s="90"/>
      <c r="H17" s="90"/>
      <c r="I17" s="90"/>
      <c r="J17" s="90"/>
      <c r="K17" s="90"/>
      <c r="L17" s="90"/>
      <c r="M17" s="90"/>
      <c r="N17" s="90"/>
      <c r="O17" s="91"/>
    </row>
    <row r="18" spans="1:15">
      <c r="A18" s="89"/>
      <c r="B18" s="90"/>
      <c r="C18" s="90"/>
      <c r="D18" s="90"/>
      <c r="E18" s="90"/>
      <c r="F18" s="90"/>
      <c r="G18" s="90"/>
      <c r="H18" s="90"/>
      <c r="I18" s="90"/>
      <c r="J18" s="90"/>
      <c r="K18" s="90"/>
      <c r="L18" s="90"/>
      <c r="M18" s="90"/>
      <c r="N18" s="90"/>
      <c r="O18" s="91"/>
    </row>
    <row r="19" spans="1:15">
      <c r="A19" s="89"/>
      <c r="B19" s="90"/>
      <c r="C19" s="90"/>
      <c r="D19" s="90"/>
      <c r="E19" s="90"/>
      <c r="F19" s="90"/>
      <c r="G19" s="90"/>
      <c r="H19" s="90"/>
      <c r="I19" s="90"/>
      <c r="J19" s="90"/>
      <c r="K19" s="90"/>
      <c r="L19" s="90"/>
      <c r="M19" s="90"/>
      <c r="N19" s="90"/>
      <c r="O19" s="91"/>
    </row>
    <row r="20" spans="1:15">
      <c r="A20" s="89"/>
      <c r="B20" s="90"/>
      <c r="C20" s="90"/>
      <c r="D20" s="90"/>
      <c r="E20" s="90"/>
      <c r="F20" s="90"/>
      <c r="G20" s="90"/>
      <c r="H20" s="90"/>
      <c r="I20" s="90"/>
      <c r="J20" s="90"/>
      <c r="K20" s="90"/>
      <c r="L20" s="90"/>
      <c r="M20" s="90"/>
      <c r="N20" s="90"/>
      <c r="O20" s="91"/>
    </row>
    <row r="21" spans="1:15">
      <c r="A21" s="89"/>
      <c r="B21" s="90"/>
      <c r="C21" s="90"/>
      <c r="D21" s="90"/>
      <c r="E21" s="90"/>
      <c r="F21" s="90"/>
      <c r="G21" s="90"/>
      <c r="H21" s="90"/>
      <c r="I21" s="90"/>
      <c r="J21" s="90"/>
      <c r="K21" s="90"/>
      <c r="L21" s="90"/>
      <c r="M21" s="90"/>
      <c r="N21" s="90"/>
      <c r="O21" s="91"/>
    </row>
    <row r="22" spans="1:15">
      <c r="A22" s="89"/>
      <c r="B22" s="90"/>
      <c r="C22" s="90"/>
      <c r="D22" s="90"/>
      <c r="E22" s="90"/>
      <c r="F22" s="90"/>
      <c r="G22" s="90"/>
      <c r="H22" s="90"/>
      <c r="I22" s="90"/>
      <c r="J22" s="90"/>
      <c r="K22" s="90"/>
      <c r="L22" s="90"/>
      <c r="M22" s="90"/>
      <c r="N22" s="90"/>
      <c r="O22" s="91"/>
    </row>
    <row r="23" spans="1:15">
      <c r="A23" s="89"/>
      <c r="B23" s="90"/>
      <c r="C23" s="90"/>
      <c r="D23" s="90"/>
      <c r="E23" s="90"/>
      <c r="F23" s="90"/>
      <c r="G23" s="90"/>
      <c r="H23" s="90"/>
      <c r="I23" s="90"/>
      <c r="J23" s="90"/>
      <c r="K23" s="90"/>
      <c r="L23" s="90"/>
      <c r="M23" s="90"/>
      <c r="N23" s="90"/>
      <c r="O23" s="91"/>
    </row>
    <row r="24" spans="1:15">
      <c r="A24" s="89"/>
      <c r="B24" s="90"/>
      <c r="C24" s="90"/>
      <c r="D24" s="90"/>
      <c r="E24" s="90"/>
      <c r="F24" s="90"/>
      <c r="G24" s="90"/>
      <c r="H24" s="90"/>
      <c r="I24" s="90"/>
      <c r="J24" s="90"/>
      <c r="K24" s="90"/>
      <c r="L24" s="90"/>
      <c r="M24" s="90"/>
      <c r="N24" s="90"/>
      <c r="O24" s="91"/>
    </row>
    <row r="25" spans="1:15">
      <c r="A25" s="89"/>
      <c r="B25" s="90"/>
      <c r="C25" s="90"/>
      <c r="D25" s="90"/>
      <c r="E25" s="90"/>
      <c r="F25" s="90"/>
      <c r="G25" s="90"/>
      <c r="H25" s="90"/>
      <c r="I25" s="90"/>
      <c r="J25" s="90"/>
      <c r="K25" s="90"/>
      <c r="L25" s="90"/>
      <c r="M25" s="90"/>
      <c r="N25" s="90"/>
      <c r="O25" s="91"/>
    </row>
    <row r="26" spans="1:15">
      <c r="A26" s="89"/>
      <c r="B26" s="90"/>
      <c r="C26" s="90"/>
      <c r="D26" s="90"/>
      <c r="E26" s="90"/>
      <c r="F26" s="90"/>
      <c r="G26" s="90"/>
      <c r="H26" s="90"/>
      <c r="I26" s="90"/>
      <c r="J26" s="90"/>
      <c r="K26" s="90"/>
      <c r="L26" s="90"/>
      <c r="M26" s="90"/>
      <c r="N26" s="90"/>
      <c r="O26" s="91"/>
    </row>
    <row r="27" spans="1:15">
      <c r="A27" s="89"/>
      <c r="B27" s="90"/>
      <c r="C27" s="90"/>
      <c r="D27" s="90"/>
      <c r="E27" s="90"/>
      <c r="F27" s="90"/>
      <c r="G27" s="90"/>
      <c r="H27" s="90"/>
      <c r="I27" s="90"/>
      <c r="J27" s="90"/>
      <c r="K27" s="90"/>
      <c r="L27" s="90"/>
      <c r="M27" s="90"/>
      <c r="N27" s="90"/>
      <c r="O27" s="91"/>
    </row>
    <row r="28" spans="1:15">
      <c r="A28" s="89"/>
      <c r="B28" s="90"/>
      <c r="C28" s="90"/>
      <c r="D28" s="90"/>
      <c r="E28" s="90"/>
      <c r="F28" s="90"/>
      <c r="G28" s="90"/>
      <c r="H28" s="90"/>
      <c r="I28" s="90"/>
      <c r="J28" s="90"/>
      <c r="K28" s="90"/>
      <c r="L28" s="90"/>
      <c r="M28" s="90"/>
      <c r="N28" s="90"/>
      <c r="O28" s="91"/>
    </row>
    <row r="29" spans="1:15">
      <c r="A29" s="89"/>
      <c r="B29" s="90"/>
      <c r="C29" s="90"/>
      <c r="D29" s="90"/>
      <c r="E29" s="90"/>
      <c r="F29" s="90"/>
      <c r="G29" s="90"/>
      <c r="H29" s="90"/>
      <c r="I29" s="90"/>
      <c r="J29" s="90"/>
      <c r="K29" s="90"/>
      <c r="L29" s="90"/>
      <c r="M29" s="90"/>
      <c r="N29" s="90"/>
      <c r="O29" s="91"/>
    </row>
    <row r="30" spans="1:15">
      <c r="A30" s="89"/>
      <c r="B30" s="90"/>
      <c r="C30" s="90"/>
      <c r="D30" s="90"/>
      <c r="E30" s="90"/>
      <c r="F30" s="90"/>
      <c r="G30" s="90"/>
      <c r="H30" s="90"/>
      <c r="I30" s="90"/>
      <c r="J30" s="90"/>
      <c r="K30" s="90"/>
      <c r="L30" s="90"/>
      <c r="M30" s="90"/>
      <c r="N30" s="90"/>
      <c r="O30" s="91"/>
    </row>
    <row r="31" spans="1:15">
      <c r="A31" s="89"/>
      <c r="B31" s="90"/>
      <c r="C31" s="90"/>
      <c r="D31" s="90"/>
      <c r="E31" s="90"/>
      <c r="F31" s="90"/>
      <c r="G31" s="90"/>
      <c r="H31" s="90"/>
      <c r="I31" s="90"/>
      <c r="J31" s="90"/>
      <c r="K31" s="90"/>
      <c r="L31" s="90"/>
      <c r="M31" s="90"/>
      <c r="N31" s="90"/>
      <c r="O31" s="91"/>
    </row>
    <row r="32" spans="1:15" ht="17" thickBot="1">
      <c r="A32" s="92"/>
      <c r="B32" s="93"/>
      <c r="C32" s="93"/>
      <c r="D32" s="93"/>
      <c r="E32" s="93"/>
      <c r="F32" s="93"/>
      <c r="G32" s="93"/>
      <c r="H32" s="93"/>
      <c r="I32" s="93"/>
      <c r="J32" s="93"/>
      <c r="K32" s="93"/>
      <c r="L32" s="93"/>
      <c r="M32" s="93"/>
      <c r="N32" s="93"/>
      <c r="O32" s="94"/>
    </row>
  </sheetData>
  <mergeCells count="1">
    <mergeCell ref="A1:O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2"/>
  <sheetViews>
    <sheetView showGridLines="0" zoomScale="90" zoomScaleNormal="90" workbookViewId="0">
      <selection activeCell="D20" sqref="D20"/>
    </sheetView>
  </sheetViews>
  <sheetFormatPr baseColWidth="10" defaultColWidth="8.85546875" defaultRowHeight="13"/>
  <cols>
    <col min="1" max="1" width="3.140625" style="1" customWidth="1"/>
    <col min="2" max="2" width="2" style="1" customWidth="1"/>
    <col min="3" max="3" width="50.5703125" style="1" customWidth="1"/>
    <col min="4" max="4" width="21.5703125" style="1" customWidth="1"/>
    <col min="5" max="5" width="7" style="1" customWidth="1"/>
    <col min="6" max="6" width="21.140625" style="1" customWidth="1"/>
    <col min="7" max="8" width="11.7109375" style="1" customWidth="1"/>
    <col min="9" max="14" width="8.85546875" style="1"/>
    <col min="15" max="15" width="9.7109375" style="1" bestFit="1" customWidth="1"/>
    <col min="16" max="16384" width="8.85546875" style="1"/>
  </cols>
  <sheetData>
    <row r="1" spans="2:17" ht="12.75" customHeight="1">
      <c r="B1" s="25"/>
      <c r="C1" s="28"/>
      <c r="D1" s="33"/>
      <c r="E1" s="26"/>
      <c r="F1" s="68"/>
      <c r="G1" s="31"/>
      <c r="H1" s="32"/>
      <c r="I1" s="33"/>
      <c r="J1" s="27"/>
      <c r="K1" s="11"/>
      <c r="L1" s="11"/>
      <c r="M1" s="30"/>
      <c r="N1" s="31"/>
      <c r="O1" s="69"/>
      <c r="P1"/>
      <c r="Q1"/>
    </row>
    <row r="2" spans="2:17" ht="9.75" customHeight="1">
      <c r="B2" s="35"/>
      <c r="C2" s="35"/>
      <c r="D2" s="36"/>
      <c r="E2" s="38"/>
      <c r="F2" s="39"/>
      <c r="G2" s="39"/>
      <c r="H2" s="39"/>
      <c r="I2" s="39"/>
      <c r="J2" s="39"/>
      <c r="K2" s="39"/>
      <c r="L2" s="39"/>
      <c r="M2" s="39"/>
      <c r="N2" s="39"/>
      <c r="O2" s="39"/>
      <c r="P2"/>
      <c r="Q2"/>
    </row>
    <row r="3" spans="2:17" ht="135.75" customHeight="1" thickBot="1">
      <c r="B3" s="97" t="s">
        <v>24</v>
      </c>
      <c r="C3" s="97"/>
      <c r="D3" s="97"/>
      <c r="E3" s="97"/>
      <c r="F3" s="97"/>
      <c r="G3" s="97"/>
      <c r="H3" s="97"/>
      <c r="I3" s="97"/>
      <c r="J3" s="97"/>
      <c r="K3" s="97"/>
      <c r="L3" s="97"/>
      <c r="M3" s="97"/>
      <c r="N3" s="97"/>
      <c r="O3" s="97"/>
      <c r="P3"/>
      <c r="Q3"/>
    </row>
    <row r="4" spans="2:17" ht="34" customHeight="1">
      <c r="B4" s="84"/>
      <c r="C4" s="85" t="s">
        <v>37</v>
      </c>
      <c r="D4" s="83"/>
      <c r="E4" s="83"/>
      <c r="F4" s="83"/>
      <c r="G4" s="83"/>
      <c r="H4" s="83"/>
      <c r="I4" s="83"/>
      <c r="J4" s="83"/>
      <c r="K4" s="83"/>
      <c r="L4" s="83"/>
      <c r="M4" s="99" t="s">
        <v>38</v>
      </c>
      <c r="N4" s="99"/>
      <c r="O4" s="99"/>
      <c r="P4"/>
    </row>
    <row r="5" spans="2:17" ht="18" customHeight="1">
      <c r="C5" s="6"/>
      <c r="D5" s="6"/>
      <c r="E5" s="7"/>
      <c r="F5" s="7"/>
      <c r="G5"/>
      <c r="H5"/>
      <c r="I5" s="71"/>
      <c r="J5" s="71"/>
      <c r="K5" s="71"/>
      <c r="L5" s="71"/>
      <c r="M5" s="71"/>
      <c r="N5" s="71"/>
      <c r="O5"/>
      <c r="P5"/>
    </row>
    <row r="6" spans="2:17" ht="47" customHeight="1" thickBot="1">
      <c r="C6" s="98" t="s">
        <v>26</v>
      </c>
      <c r="D6" s="98"/>
      <c r="E6" s="98"/>
      <c r="F6" s="98"/>
      <c r="G6" s="98"/>
      <c r="H6" s="98"/>
      <c r="I6" s="72"/>
      <c r="J6" s="72"/>
      <c r="K6" s="72"/>
      <c r="L6" s="72"/>
      <c r="M6" s="72"/>
      <c r="N6" s="72"/>
      <c r="O6" s="72"/>
      <c r="P6"/>
    </row>
    <row r="7" spans="2:17" s="2" customFormat="1" ht="22.5" customHeight="1">
      <c r="C7" s="74" t="s">
        <v>1</v>
      </c>
      <c r="D7" s="61"/>
      <c r="E7" s="63"/>
      <c r="F7" s="62"/>
      <c r="G7" s="62"/>
      <c r="H7" s="62"/>
      <c r="I7" s="62"/>
      <c r="J7" s="62"/>
      <c r="K7" s="62"/>
      <c r="L7" s="62"/>
      <c r="M7" s="62"/>
      <c r="N7" s="62"/>
      <c r="O7" s="73">
        <f>Table179[[#Totals],[Amount]]</f>
        <v>53.5</v>
      </c>
      <c r="P7"/>
    </row>
    <row r="8" spans="2:17" ht="26.25" customHeight="1">
      <c r="C8" s="74" t="s">
        <v>3</v>
      </c>
      <c r="D8" s="61"/>
      <c r="E8" s="63"/>
      <c r="F8" s="62"/>
      <c r="G8" s="62"/>
      <c r="H8" s="62"/>
      <c r="I8" s="62"/>
      <c r="J8" s="62"/>
      <c r="K8" s="62"/>
      <c r="L8" s="62"/>
      <c r="M8" s="62"/>
      <c r="N8" s="62"/>
      <c r="O8" s="73">
        <f>Table17911[[#Totals],[Amount]]</f>
        <v>338</v>
      </c>
    </row>
    <row r="9" spans="2:17" ht="10" customHeight="1">
      <c r="C9" s="55"/>
      <c r="D9" s="55"/>
      <c r="E9" s="59"/>
      <c r="F9" s="56"/>
      <c r="G9" s="56"/>
      <c r="H9" s="56"/>
      <c r="I9" s="56"/>
      <c r="J9" s="56"/>
      <c r="K9" s="56"/>
      <c r="L9" s="56"/>
      <c r="M9" s="56"/>
      <c r="N9" s="56"/>
      <c r="O9" s="57"/>
      <c r="P9" s="22"/>
    </row>
    <row r="10" spans="2:17" ht="28" customHeight="1">
      <c r="C10" s="81" t="s">
        <v>25</v>
      </c>
      <c r="D10" s="46"/>
      <c r="E10" s="47"/>
      <c r="F10" s="48"/>
      <c r="G10" s="48"/>
      <c r="H10" s="48"/>
      <c r="I10" s="48"/>
      <c r="J10" s="48"/>
      <c r="K10" s="48"/>
      <c r="L10" s="48"/>
      <c r="M10" s="48"/>
      <c r="N10" s="48"/>
      <c r="O10" s="75">
        <f>O8-O7</f>
        <v>284.5</v>
      </c>
    </row>
    <row r="11" spans="2:17" ht="6" customHeight="1"/>
    <row r="12" spans="2:17">
      <c r="C12" s="78"/>
      <c r="D12" s="78"/>
      <c r="E12" s="78"/>
      <c r="F12" s="78"/>
      <c r="G12" s="78"/>
      <c r="H12" s="78"/>
      <c r="I12" s="78"/>
      <c r="J12" s="78"/>
      <c r="K12" s="78"/>
      <c r="L12" s="78"/>
      <c r="M12" s="78"/>
      <c r="N12" s="78"/>
      <c r="O12" s="78"/>
    </row>
    <row r="13" spans="2:17" ht="36" thickBot="1">
      <c r="C13" s="77" t="s">
        <v>34</v>
      </c>
      <c r="D13" s="76"/>
      <c r="E13" s="47"/>
      <c r="F13" s="49"/>
    </row>
    <row r="14" spans="2:17" ht="16">
      <c r="E14" s="47"/>
      <c r="F14" s="49"/>
      <c r="P14" s="14"/>
    </row>
    <row r="15" spans="2:17" ht="30" customHeight="1">
      <c r="C15" s="55" t="s">
        <v>27</v>
      </c>
      <c r="D15" s="57" t="s">
        <v>17</v>
      </c>
      <c r="E15" s="47"/>
      <c r="F15" s="49"/>
    </row>
    <row r="16" spans="2:17" ht="18">
      <c r="C16" s="13" t="s">
        <v>13</v>
      </c>
      <c r="D16" s="49">
        <v>12</v>
      </c>
      <c r="E16" s="47"/>
      <c r="F16" s="49"/>
    </row>
    <row r="17" spans="3:13" ht="18">
      <c r="C17" s="13" t="s">
        <v>10</v>
      </c>
      <c r="D17" s="49">
        <v>2</v>
      </c>
      <c r="E17" s="47"/>
      <c r="F17" s="49"/>
    </row>
    <row r="18" spans="3:13" ht="18">
      <c r="C18" s="13" t="s">
        <v>0</v>
      </c>
      <c r="D18" s="49">
        <v>6</v>
      </c>
      <c r="E18" s="47"/>
      <c r="F18" s="49"/>
    </row>
    <row r="19" spans="3:13" ht="18">
      <c r="C19" s="13" t="s">
        <v>15</v>
      </c>
      <c r="D19" s="49">
        <v>23</v>
      </c>
      <c r="E19" s="47"/>
      <c r="F19" s="49"/>
    </row>
    <row r="20" spans="3:13" ht="18">
      <c r="C20" s="13" t="s">
        <v>12</v>
      </c>
      <c r="D20" s="49">
        <v>10</v>
      </c>
      <c r="E20" s="47"/>
      <c r="F20" s="49"/>
    </row>
    <row r="21" spans="3:13" ht="18">
      <c r="C21" s="13" t="s">
        <v>11</v>
      </c>
      <c r="D21" s="49">
        <v>0.5</v>
      </c>
      <c r="E21" s="47"/>
      <c r="F21" s="49"/>
    </row>
    <row r="22" spans="3:13" ht="16">
      <c r="C22" s="46"/>
      <c r="D22" s="49"/>
      <c r="E22" s="47"/>
      <c r="F22" s="49"/>
    </row>
    <row r="23" spans="3:13" ht="16" customHeight="1">
      <c r="C23" s="46"/>
      <c r="D23" s="49"/>
      <c r="E23" s="47"/>
      <c r="F23" s="49"/>
    </row>
    <row r="24" spans="3:13" ht="16">
      <c r="C24" s="46"/>
      <c r="D24" s="49"/>
      <c r="E24" s="47"/>
      <c r="F24" s="49"/>
    </row>
    <row r="25" spans="3:13" ht="16">
      <c r="C25" s="46"/>
      <c r="D25" s="49"/>
      <c r="E25" s="47"/>
      <c r="F25" s="49"/>
    </row>
    <row r="26" spans="3:13" ht="30" customHeight="1">
      <c r="C26" s="46" t="s">
        <v>2</v>
      </c>
      <c r="D26" s="54">
        <f>SUBTOTAL(109,Table179[Amount])</f>
        <v>53.5</v>
      </c>
      <c r="E26" s="47"/>
      <c r="F26" s="49"/>
    </row>
    <row r="27" spans="3:13" ht="16">
      <c r="C27" s="46"/>
      <c r="D27" s="46"/>
      <c r="E27" s="47"/>
      <c r="F27" s="49"/>
    </row>
    <row r="28" spans="3:13" ht="10" customHeight="1">
      <c r="C28" s="46"/>
      <c r="D28" s="46"/>
      <c r="E28" s="47"/>
      <c r="F28" s="49"/>
    </row>
    <row r="29" spans="3:13" ht="30" customHeight="1">
      <c r="C29" s="46"/>
      <c r="D29" s="46"/>
      <c r="E29" s="47"/>
      <c r="F29" s="49"/>
      <c r="G29" s="95" t="s">
        <v>33</v>
      </c>
      <c r="H29" s="95"/>
      <c r="I29" s="95"/>
      <c r="J29" s="95"/>
      <c r="K29" s="95"/>
      <c r="L29" s="95"/>
      <c r="M29" s="95"/>
    </row>
    <row r="30" spans="3:13" ht="36" thickBot="1">
      <c r="C30" s="77" t="s">
        <v>28</v>
      </c>
      <c r="D30" s="76"/>
      <c r="E30" s="47"/>
      <c r="F30" s="49"/>
    </row>
    <row r="31" spans="3:13" ht="16">
      <c r="E31" s="47"/>
      <c r="F31" s="49"/>
    </row>
    <row r="32" spans="3:13" ht="31" customHeight="1">
      <c r="C32" s="55" t="s">
        <v>27</v>
      </c>
      <c r="D32" s="57" t="s">
        <v>17</v>
      </c>
      <c r="E32" s="47"/>
    </row>
    <row r="33" spans="3:15" ht="18">
      <c r="C33" s="13" t="s">
        <v>19</v>
      </c>
      <c r="D33" s="49">
        <v>50</v>
      </c>
      <c r="E33" s="47"/>
      <c r="F33" s="49"/>
    </row>
    <row r="34" spans="3:15" ht="19" customHeight="1">
      <c r="C34" s="13" t="s">
        <v>29</v>
      </c>
      <c r="D34" s="49">
        <v>193</v>
      </c>
      <c r="E34" s="47"/>
      <c r="F34" s="49"/>
    </row>
    <row r="35" spans="3:15" ht="17" customHeight="1">
      <c r="C35" s="79" t="s">
        <v>12</v>
      </c>
      <c r="D35" s="49">
        <v>67</v>
      </c>
      <c r="E35" s="47"/>
      <c r="F35" s="49"/>
    </row>
    <row r="36" spans="3:15" ht="17" customHeight="1">
      <c r="C36" s="79" t="s">
        <v>32</v>
      </c>
      <c r="D36" s="49">
        <v>28</v>
      </c>
      <c r="E36" s="47"/>
      <c r="F36" s="49"/>
    </row>
    <row r="37" spans="3:15" ht="17" customHeight="1">
      <c r="C37" s="46"/>
      <c r="D37" s="49"/>
      <c r="E37" s="47"/>
      <c r="F37" s="49"/>
    </row>
    <row r="38" spans="3:15" ht="17" customHeight="1">
      <c r="C38" s="46"/>
      <c r="D38" s="49"/>
      <c r="E38" s="47"/>
      <c r="F38" s="49"/>
    </row>
    <row r="39" spans="3:15" ht="17" customHeight="1">
      <c r="C39" s="46"/>
      <c r="D39" s="49"/>
      <c r="E39" s="47"/>
      <c r="F39" s="49"/>
    </row>
    <row r="40" spans="3:15" ht="17" customHeight="1">
      <c r="C40" s="46"/>
      <c r="D40" s="49"/>
      <c r="E40" s="47"/>
      <c r="F40" s="49"/>
    </row>
    <row r="41" spans="3:15" ht="17" customHeight="1">
      <c r="C41" s="46"/>
      <c r="D41" s="49"/>
      <c r="E41" s="47"/>
      <c r="F41" s="49"/>
    </row>
    <row r="42" spans="3:15" ht="16">
      <c r="C42" s="46"/>
      <c r="D42" s="49"/>
      <c r="E42" s="47"/>
      <c r="F42" s="49"/>
    </row>
    <row r="43" spans="3:15" ht="30" customHeight="1">
      <c r="C43" s="46" t="s">
        <v>2</v>
      </c>
      <c r="D43" s="54">
        <f>SUBTOTAL(109,Table17911[Amount])</f>
        <v>338</v>
      </c>
      <c r="E43" s="46"/>
      <c r="F43" s="54"/>
    </row>
    <row r="44" spans="3:15" ht="16">
      <c r="C44" s="46"/>
      <c r="D44" s="46"/>
      <c r="E44" s="47"/>
      <c r="F44" s="49"/>
    </row>
    <row r="45" spans="3:15" ht="18" customHeight="1">
      <c r="C45" s="19"/>
      <c r="D45" s="19"/>
      <c r="H45" s="96" t="s">
        <v>33</v>
      </c>
      <c r="I45" s="96"/>
      <c r="J45" s="96"/>
      <c r="K45" s="96"/>
      <c r="L45" s="96"/>
    </row>
    <row r="46" spans="3:15" ht="16" customHeight="1">
      <c r="C46" s="19"/>
      <c r="D46" s="19"/>
    </row>
    <row r="47" spans="3:15" ht="20">
      <c r="I47" s="80"/>
      <c r="J47" s="80"/>
      <c r="K47" s="80"/>
      <c r="L47" s="80"/>
      <c r="M47" s="80"/>
      <c r="N47" s="80"/>
      <c r="O47" s="80"/>
    </row>
    <row r="51" spans="3:4" ht="30" customHeight="1"/>
    <row r="52" spans="3:4" ht="16">
      <c r="C52" s="5"/>
      <c r="D52" s="5"/>
    </row>
  </sheetData>
  <mergeCells count="5">
    <mergeCell ref="G29:M29"/>
    <mergeCell ref="H45:L45"/>
    <mergeCell ref="B3:O3"/>
    <mergeCell ref="C6:H6"/>
    <mergeCell ref="M4:O4"/>
  </mergeCells>
  <phoneticPr fontId="1" type="noConversion"/>
  <conditionalFormatting sqref="C15">
    <cfRule type="dataBar" priority="3">
      <dataBar>
        <cfvo type="num" val="0"/>
        <cfvo type="num" val="$J$11"/>
        <color rgb="FFFFB628"/>
      </dataBar>
      <extLst>
        <ext xmlns:x14="http://schemas.microsoft.com/office/spreadsheetml/2009/9/main" uri="{B025F937-C7B1-47D3-B67F-A62EFF666E3E}">
          <x14:id>{00000000-000E-0000-0000-00000C000000}</x14:id>
        </ext>
      </extLst>
    </cfRule>
  </conditionalFormatting>
  <conditionalFormatting sqref="C32">
    <cfRule type="dataBar" priority="1">
      <dataBar>
        <cfvo type="num" val="0"/>
        <cfvo type="num" val="$J$11"/>
        <color rgb="FFFFB628"/>
      </dataBar>
      <extLst>
        <ext xmlns:x14="http://schemas.microsoft.com/office/spreadsheetml/2009/9/main" uri="{B025F937-C7B1-47D3-B67F-A62EFF666E3E}">
          <x14:id>{4D11D1F8-2215-0342-9B6A-77A6D08B1D13}</x14:id>
        </ext>
      </extLst>
    </cfRule>
  </conditionalFormatting>
  <pageMargins left="1" right="1" top="0.75" bottom="1" header="0.5" footer="0.5"/>
  <pageSetup orientation="landscape" r:id="rId1"/>
  <headerFooter alignWithMargins="0"/>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0000000-000E-0000-0000-00000C000000}">
            <x14:dataBar gradient="0" negativeBarColorSameAsPositive="1" axisPosition="none">
              <x14:cfvo type="num">
                <xm:f>0</xm:f>
              </x14:cfvo>
              <x14:cfvo type="num">
                <xm:f>$J$11</xm:f>
              </x14:cfvo>
            </x14:dataBar>
          </x14:cfRule>
          <xm:sqref>C15</xm:sqref>
        </x14:conditionalFormatting>
        <x14:conditionalFormatting xmlns:xm="http://schemas.microsoft.com/office/excel/2006/main">
          <x14:cfRule type="dataBar" id="{4D11D1F8-2215-0342-9B6A-77A6D08B1D13}">
            <x14:dataBar gradient="0" negativeBarColorSameAsPositive="1" axisPosition="none">
              <x14:cfvo type="num">
                <xm:f>0</xm:f>
              </x14:cfvo>
              <x14:cfvo type="num">
                <xm:f>$J$11</xm:f>
              </x14:cfvo>
            </x14:dataBar>
          </x14:cfRule>
          <xm:sqref>C32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01"/>
  <sheetViews>
    <sheetView showGridLines="0" zoomScale="90" zoomScaleNormal="90" zoomScaleSheetLayoutView="75" workbookViewId="0">
      <selection activeCell="F47" sqref="F47"/>
    </sheetView>
  </sheetViews>
  <sheetFormatPr baseColWidth="10" defaultColWidth="8.85546875" defaultRowHeight="13"/>
  <cols>
    <col min="1" max="1" width="3" style="1" customWidth="1"/>
    <col min="2" max="2" width="16.7109375" style="1" customWidth="1"/>
    <col min="3" max="3" width="7.28515625" style="1" customWidth="1"/>
    <col min="4" max="4" width="25.7109375" style="1" customWidth="1"/>
    <col min="5" max="5" width="34.7109375" style="4" customWidth="1"/>
    <col min="6" max="6" width="14.85546875" style="1" customWidth="1"/>
    <col min="7" max="7" width="9.7109375" style="1" customWidth="1"/>
    <col min="8" max="8" width="3.5703125" style="1" customWidth="1"/>
    <col min="9" max="9" width="0.7109375" style="1" customWidth="1"/>
    <col min="10" max="10" width="4.140625" style="1" customWidth="1"/>
    <col min="11" max="11" width="16.7109375" style="1" customWidth="1"/>
    <col min="12" max="12" width="7.28515625" style="1" customWidth="1"/>
    <col min="13" max="13" width="25.7109375" style="1" customWidth="1"/>
    <col min="14" max="14" width="34.7109375" style="1" customWidth="1"/>
    <col min="15" max="15" width="11.140625" style="1" customWidth="1"/>
    <col min="16" max="16" width="2.42578125" style="1" customWidth="1"/>
    <col min="17" max="16384" width="8.85546875" style="1"/>
  </cols>
  <sheetData>
    <row r="1" spans="1:23" ht="12.75" customHeight="1">
      <c r="B1" s="25"/>
      <c r="C1" s="28"/>
      <c r="D1" s="33"/>
      <c r="E1" s="29"/>
      <c r="F1" s="26"/>
      <c r="G1" s="68"/>
      <c r="H1" s="31"/>
      <c r="I1" s="32"/>
      <c r="J1" s="33"/>
      <c r="K1" s="27"/>
      <c r="L1" s="70"/>
      <c r="M1" s="11"/>
      <c r="N1" s="30"/>
      <c r="O1" s="31"/>
      <c r="P1" s="69"/>
      <c r="Q1" s="16"/>
      <c r="R1" s="17"/>
      <c r="S1" s="18"/>
      <c r="T1" s="19"/>
      <c r="V1" s="8"/>
      <c r="W1" s="16"/>
    </row>
    <row r="2" spans="1:23" ht="9.75" customHeight="1">
      <c r="B2" s="35"/>
      <c r="C2" s="35"/>
      <c r="D2" s="36"/>
      <c r="E2" s="37"/>
      <c r="F2" s="38"/>
      <c r="G2" s="39"/>
      <c r="H2" s="39"/>
      <c r="I2" s="39"/>
      <c r="J2" s="39"/>
      <c r="K2" s="39"/>
      <c r="L2" s="39"/>
      <c r="M2" s="39"/>
      <c r="N2" s="39"/>
      <c r="O2" s="39"/>
      <c r="P2" s="39"/>
      <c r="Q2" s="19"/>
      <c r="R2" s="19"/>
      <c r="S2" s="19"/>
      <c r="T2" s="19"/>
      <c r="U2" s="19"/>
      <c r="V2" s="19"/>
      <c r="W2" s="19"/>
    </row>
    <row r="3" spans="1:23" ht="135.75" customHeight="1" thickBot="1">
      <c r="B3" s="97" t="s">
        <v>23</v>
      </c>
      <c r="C3" s="97"/>
      <c r="D3" s="97"/>
      <c r="E3" s="97"/>
      <c r="F3" s="97"/>
      <c r="G3" s="97"/>
      <c r="H3" s="97"/>
      <c r="I3" s="97"/>
      <c r="J3" s="97"/>
      <c r="K3" s="97"/>
      <c r="L3" s="97"/>
      <c r="M3" s="97"/>
      <c r="N3" s="97"/>
      <c r="O3" s="97"/>
      <c r="P3" s="97"/>
      <c r="Q3" s="20"/>
      <c r="R3" s="20"/>
      <c r="S3" s="20"/>
      <c r="T3" s="20"/>
      <c r="U3" s="20"/>
      <c r="V3" s="20"/>
      <c r="W3" s="20"/>
    </row>
    <row r="4" spans="1:23" ht="59.25" customHeight="1">
      <c r="B4" s="101" t="s">
        <v>4</v>
      </c>
      <c r="C4" s="101"/>
      <c r="D4" s="104" t="s">
        <v>31</v>
      </c>
      <c r="E4" s="104"/>
      <c r="F4" s="104"/>
      <c r="G4" s="104"/>
      <c r="H4" s="104"/>
      <c r="I4" s="104"/>
      <c r="J4" s="104"/>
      <c r="K4" s="104"/>
      <c r="L4" s="104"/>
      <c r="M4" s="104"/>
      <c r="N4" s="104"/>
      <c r="O4" s="104"/>
      <c r="P4" s="24"/>
      <c r="Q4" s="15"/>
      <c r="R4" s="15"/>
      <c r="S4" s="15"/>
      <c r="T4" s="15"/>
      <c r="U4" s="15"/>
      <c r="V4" s="15"/>
      <c r="W4" s="15"/>
    </row>
    <row r="5" spans="1:23" ht="34.5" customHeight="1">
      <c r="B5" s="103" t="s">
        <v>30</v>
      </c>
      <c r="C5" s="103"/>
      <c r="D5" s="103"/>
      <c r="E5" s="1"/>
      <c r="F5" s="7"/>
      <c r="G5" s="7"/>
      <c r="H5"/>
      <c r="I5"/>
      <c r="J5"/>
      <c r="K5"/>
      <c r="L5"/>
      <c r="M5"/>
      <c r="N5"/>
      <c r="O5"/>
      <c r="P5" s="7"/>
      <c r="Q5"/>
    </row>
    <row r="6" spans="1:23" ht="54" customHeight="1" thickBot="1">
      <c r="A6" s="12"/>
      <c r="B6" s="102" t="s">
        <v>16</v>
      </c>
      <c r="C6" s="102"/>
      <c r="D6" s="102"/>
      <c r="E6" s="102"/>
      <c r="F6" s="102"/>
      <c r="G6" s="102"/>
      <c r="H6" s="102"/>
      <c r="I6" s="40"/>
      <c r="J6" s="102" t="s">
        <v>18</v>
      </c>
      <c r="K6" s="102"/>
      <c r="L6" s="102"/>
      <c r="M6" s="102"/>
      <c r="N6" s="102"/>
      <c r="O6" s="102"/>
      <c r="P6" s="102"/>
      <c r="Q6" s="21"/>
      <c r="R6" s="21"/>
      <c r="S6" s="21"/>
      <c r="T6" s="21"/>
      <c r="U6" s="21"/>
      <c r="V6" s="21"/>
      <c r="W6" s="21"/>
    </row>
    <row r="7" spans="1:23" ht="18">
      <c r="B7" s="60" t="s">
        <v>1</v>
      </c>
      <c r="C7" s="61"/>
      <c r="D7" s="62"/>
      <c r="E7" s="63"/>
      <c r="F7" s="62"/>
      <c r="G7" s="64">
        <v>0</v>
      </c>
      <c r="I7" s="41"/>
      <c r="K7" s="60" t="s">
        <v>3</v>
      </c>
      <c r="L7" s="65"/>
      <c r="M7" s="66"/>
      <c r="N7" s="66"/>
      <c r="O7" s="67">
        <v>0</v>
      </c>
      <c r="P7" s="34"/>
      <c r="Q7" s="34"/>
      <c r="R7" s="34"/>
      <c r="S7" s="34"/>
      <c r="T7" s="34"/>
    </row>
    <row r="8" spans="1:23" ht="26.25" customHeight="1">
      <c r="E8" s="1"/>
      <c r="I8" s="41"/>
    </row>
    <row r="9" spans="1:23" s="9" customFormat="1" ht="19">
      <c r="A9" s="1"/>
      <c r="I9" s="41"/>
      <c r="P9" s="22"/>
    </row>
    <row r="10" spans="1:23" ht="19">
      <c r="A10" s="2"/>
      <c r="B10" s="13" t="s">
        <v>13</v>
      </c>
      <c r="C10" s="9"/>
      <c r="D10" s="9"/>
      <c r="E10" s="9"/>
      <c r="F10" s="9"/>
      <c r="I10" s="41"/>
      <c r="K10" s="13" t="s">
        <v>19</v>
      </c>
      <c r="L10" s="9"/>
      <c r="M10" s="9"/>
      <c r="N10" s="9"/>
      <c r="O10" s="9"/>
      <c r="P10" s="14"/>
    </row>
    <row r="11" spans="1:23" ht="18">
      <c r="B11" s="55" t="s">
        <v>6</v>
      </c>
      <c r="C11" s="55" t="s">
        <v>14</v>
      </c>
      <c r="D11" s="58" t="s">
        <v>5</v>
      </c>
      <c r="E11" s="59" t="s">
        <v>8</v>
      </c>
      <c r="F11" s="56" t="s">
        <v>9</v>
      </c>
      <c r="G11" s="57" t="s">
        <v>7</v>
      </c>
      <c r="I11" s="41"/>
      <c r="K11" s="55" t="s">
        <v>6</v>
      </c>
      <c r="L11" s="55" t="s">
        <v>14</v>
      </c>
      <c r="M11" s="58" t="s">
        <v>5</v>
      </c>
      <c r="N11" s="59" t="s">
        <v>8</v>
      </c>
      <c r="O11" s="57" t="s">
        <v>17</v>
      </c>
    </row>
    <row r="12" spans="1:23" ht="16">
      <c r="B12" s="46"/>
      <c r="C12" s="46"/>
      <c r="D12" s="46"/>
      <c r="E12" s="47"/>
      <c r="F12" s="48"/>
      <c r="G12" s="49">
        <v>0</v>
      </c>
      <c r="I12" s="41"/>
      <c r="K12" s="46"/>
      <c r="L12" s="46"/>
      <c r="M12" s="46"/>
      <c r="N12" s="47"/>
      <c r="O12" s="49">
        <v>0</v>
      </c>
    </row>
    <row r="13" spans="1:23" ht="16">
      <c r="B13" s="46"/>
      <c r="C13" s="46"/>
      <c r="D13" s="46"/>
      <c r="E13" s="47"/>
      <c r="F13" s="48"/>
      <c r="G13" s="49">
        <v>0</v>
      </c>
      <c r="I13" s="41"/>
      <c r="K13" s="46"/>
      <c r="L13" s="46"/>
      <c r="M13" s="46"/>
      <c r="N13" s="47"/>
      <c r="O13" s="49">
        <v>0</v>
      </c>
    </row>
    <row r="14" spans="1:23" ht="16">
      <c r="B14" s="46"/>
      <c r="C14" s="46"/>
      <c r="D14" s="46"/>
      <c r="E14" s="47"/>
      <c r="F14" s="48"/>
      <c r="G14" s="49">
        <v>0</v>
      </c>
      <c r="I14" s="41"/>
      <c r="K14" s="46"/>
      <c r="L14" s="46"/>
      <c r="M14" s="46"/>
      <c r="N14" s="47"/>
      <c r="O14" s="49">
        <v>0</v>
      </c>
    </row>
    <row r="15" spans="1:23" ht="16">
      <c r="B15" s="46"/>
      <c r="C15" s="46"/>
      <c r="D15" s="46"/>
      <c r="E15" s="47"/>
      <c r="F15" s="48"/>
      <c r="G15" s="49">
        <v>0</v>
      </c>
      <c r="I15" s="41"/>
      <c r="K15" s="46"/>
      <c r="L15" s="46"/>
      <c r="M15" s="46"/>
      <c r="N15" s="47"/>
      <c r="O15" s="49"/>
    </row>
    <row r="16" spans="1:23" ht="16">
      <c r="B16" s="46"/>
      <c r="C16" s="46"/>
      <c r="D16" s="46"/>
      <c r="E16" s="47"/>
      <c r="F16" s="48"/>
      <c r="G16" s="49">
        <v>0</v>
      </c>
      <c r="I16" s="41"/>
      <c r="K16" s="46"/>
      <c r="L16" s="46"/>
      <c r="M16" s="46"/>
      <c r="N16" s="47"/>
      <c r="O16" s="49"/>
    </row>
    <row r="17" spans="2:17" ht="16">
      <c r="B17" s="46"/>
      <c r="C17" s="46"/>
      <c r="D17" s="46"/>
      <c r="E17" s="47"/>
      <c r="F17" s="48"/>
      <c r="G17" s="49">
        <v>0</v>
      </c>
      <c r="I17" s="41"/>
      <c r="K17" s="46"/>
      <c r="L17" s="46"/>
      <c r="M17" s="46"/>
      <c r="N17" s="47"/>
      <c r="O17" s="49"/>
    </row>
    <row r="18" spans="2:17" ht="16">
      <c r="B18" s="46"/>
      <c r="C18" s="46"/>
      <c r="D18" s="46"/>
      <c r="E18" s="47"/>
      <c r="F18" s="48"/>
      <c r="G18" s="49">
        <v>0</v>
      </c>
      <c r="I18" s="41"/>
      <c r="K18" s="46"/>
      <c r="L18" s="46"/>
      <c r="M18" s="46"/>
      <c r="N18" s="47"/>
      <c r="O18" s="49"/>
    </row>
    <row r="19" spans="2:17" ht="16">
      <c r="B19" s="46"/>
      <c r="C19" s="46"/>
      <c r="D19" s="46"/>
      <c r="E19" s="47"/>
      <c r="F19" s="48"/>
      <c r="G19" s="49">
        <v>0</v>
      </c>
      <c r="I19" s="41"/>
      <c r="K19" s="46"/>
      <c r="L19" s="46"/>
      <c r="M19" s="46"/>
      <c r="N19" s="47"/>
      <c r="O19" s="49"/>
    </row>
    <row r="20" spans="2:17" ht="16">
      <c r="B20" s="46"/>
      <c r="C20" s="46"/>
      <c r="D20" s="46"/>
      <c r="E20" s="47"/>
      <c r="F20" s="48"/>
      <c r="G20" s="49">
        <v>0</v>
      </c>
      <c r="I20" s="41"/>
      <c r="K20" s="46"/>
      <c r="L20" s="46"/>
      <c r="M20" s="46"/>
      <c r="N20" s="47"/>
      <c r="O20" s="49"/>
    </row>
    <row r="21" spans="2:17" ht="16">
      <c r="B21" s="46"/>
      <c r="C21" s="46"/>
      <c r="D21" s="46"/>
      <c r="E21" s="47"/>
      <c r="F21" s="48"/>
      <c r="G21" s="49">
        <v>0</v>
      </c>
      <c r="I21" s="41"/>
      <c r="K21" s="46"/>
      <c r="L21" s="46"/>
      <c r="M21" s="46"/>
      <c r="N21" s="47"/>
      <c r="O21" s="49"/>
    </row>
    <row r="22" spans="2:17" ht="16">
      <c r="B22" s="46"/>
      <c r="C22" s="46"/>
      <c r="D22" s="46"/>
      <c r="E22" s="47"/>
      <c r="F22" s="48"/>
      <c r="G22" s="49">
        <v>0</v>
      </c>
      <c r="I22" s="41"/>
      <c r="K22" s="46"/>
      <c r="L22" s="46"/>
      <c r="M22" s="46"/>
      <c r="N22" s="47"/>
      <c r="O22" s="49"/>
    </row>
    <row r="23" spans="2:17" ht="16">
      <c r="B23" s="46"/>
      <c r="C23" s="46"/>
      <c r="D23" s="46"/>
      <c r="E23" s="47"/>
      <c r="F23" s="48"/>
      <c r="G23" s="49">
        <v>0</v>
      </c>
      <c r="I23" s="41"/>
      <c r="K23" s="46"/>
      <c r="L23" s="46"/>
      <c r="M23" s="46"/>
      <c r="N23" s="47"/>
      <c r="O23" s="49"/>
    </row>
    <row r="24" spans="2:17" ht="16">
      <c r="B24" s="46"/>
      <c r="C24" s="46"/>
      <c r="D24" s="46"/>
      <c r="E24" s="47"/>
      <c r="F24" s="48"/>
      <c r="G24" s="49">
        <v>0</v>
      </c>
      <c r="I24" s="41"/>
      <c r="K24" s="46"/>
      <c r="L24" s="46"/>
      <c r="M24" s="46"/>
      <c r="N24" s="47"/>
      <c r="O24" s="49"/>
    </row>
    <row r="25" spans="2:17" ht="16">
      <c r="B25" s="46"/>
      <c r="C25" s="46"/>
      <c r="D25" s="46"/>
      <c r="E25" s="47"/>
      <c r="F25" s="48"/>
      <c r="G25" s="49">
        <v>0</v>
      </c>
      <c r="I25" s="41"/>
      <c r="K25" s="46"/>
      <c r="L25" s="46"/>
      <c r="M25" s="46"/>
      <c r="N25" s="47"/>
      <c r="O25" s="49"/>
    </row>
    <row r="26" spans="2:17" ht="16">
      <c r="B26" s="46"/>
      <c r="C26" s="46"/>
      <c r="D26" s="46"/>
      <c r="E26" s="47"/>
      <c r="F26" s="48"/>
      <c r="G26" s="49">
        <v>0</v>
      </c>
      <c r="I26" s="41"/>
      <c r="K26" s="46"/>
      <c r="L26" s="46"/>
      <c r="M26" s="46"/>
      <c r="N26" s="47"/>
      <c r="O26" s="49"/>
    </row>
    <row r="27" spans="2:17" ht="16">
      <c r="B27" s="46"/>
      <c r="C27" s="46"/>
      <c r="D27" s="46"/>
      <c r="E27" s="47"/>
      <c r="F27" s="48"/>
      <c r="G27" s="49">
        <v>0</v>
      </c>
      <c r="I27" s="41"/>
      <c r="K27" s="46"/>
      <c r="L27" s="46"/>
      <c r="M27" s="46"/>
      <c r="N27" s="47"/>
      <c r="O27" s="49"/>
    </row>
    <row r="28" spans="2:17" ht="16">
      <c r="B28" s="46"/>
      <c r="C28" s="46"/>
      <c r="D28" s="46"/>
      <c r="E28" s="47"/>
      <c r="F28" s="48"/>
      <c r="G28" s="49">
        <v>0</v>
      </c>
      <c r="I28" s="41"/>
      <c r="K28" s="46"/>
      <c r="L28" s="46"/>
      <c r="M28" s="46"/>
      <c r="N28" s="47"/>
      <c r="O28" s="49"/>
    </row>
    <row r="29" spans="2:17" ht="16" customHeight="1">
      <c r="B29" s="46"/>
      <c r="C29" s="46"/>
      <c r="D29" s="46"/>
      <c r="E29" s="47"/>
      <c r="F29" s="48"/>
      <c r="G29" s="49">
        <v>0</v>
      </c>
      <c r="I29" s="41"/>
      <c r="K29" s="46"/>
      <c r="L29" s="46"/>
      <c r="M29" s="46"/>
      <c r="N29" s="47"/>
      <c r="O29" s="49"/>
      <c r="Q29" s="100" t="s">
        <v>21</v>
      </c>
    </row>
    <row r="30" spans="2:17" ht="16">
      <c r="B30" s="46"/>
      <c r="C30" s="46"/>
      <c r="D30" s="46"/>
      <c r="E30" s="47"/>
      <c r="F30" s="48"/>
      <c r="G30" s="49">
        <v>0</v>
      </c>
      <c r="I30" s="41"/>
      <c r="K30" s="46"/>
      <c r="L30" s="46"/>
      <c r="M30" s="46"/>
      <c r="N30" s="47"/>
      <c r="O30" s="49"/>
      <c r="Q30" s="100"/>
    </row>
    <row r="31" spans="2:17" ht="16">
      <c r="B31" s="46"/>
      <c r="C31" s="46"/>
      <c r="D31" s="46"/>
      <c r="E31" s="47"/>
      <c r="F31" s="48"/>
      <c r="G31" s="49">
        <v>0</v>
      </c>
      <c r="I31" s="41"/>
      <c r="K31" s="46"/>
      <c r="L31" s="46"/>
      <c r="M31" s="46"/>
      <c r="N31" s="47"/>
      <c r="O31" s="49"/>
      <c r="Q31" s="100"/>
    </row>
    <row r="32" spans="2:17" ht="16">
      <c r="B32" s="46"/>
      <c r="C32" s="46"/>
      <c r="D32" s="46"/>
      <c r="E32" s="47"/>
      <c r="F32" s="48"/>
      <c r="G32" s="49">
        <v>0</v>
      </c>
      <c r="I32" s="41"/>
      <c r="K32" s="46"/>
      <c r="L32" s="46"/>
      <c r="M32" s="46"/>
      <c r="N32" s="47"/>
      <c r="O32" s="49"/>
      <c r="Q32" s="100"/>
    </row>
    <row r="33" spans="1:17" ht="16">
      <c r="B33" s="46"/>
      <c r="C33" s="46"/>
      <c r="D33" s="46"/>
      <c r="E33" s="47"/>
      <c r="F33" s="48"/>
      <c r="G33" s="49">
        <v>0</v>
      </c>
      <c r="I33" s="41"/>
      <c r="K33" s="46"/>
      <c r="L33" s="46"/>
      <c r="M33" s="46"/>
      <c r="N33" s="47"/>
      <c r="O33" s="49"/>
      <c r="Q33" s="100"/>
    </row>
    <row r="34" spans="1:17" ht="16">
      <c r="B34" s="46"/>
      <c r="C34" s="46"/>
      <c r="D34" s="46"/>
      <c r="E34" s="47"/>
      <c r="F34" s="48"/>
      <c r="G34" s="49">
        <v>0</v>
      </c>
      <c r="I34" s="41"/>
      <c r="K34" s="52"/>
      <c r="L34" s="52"/>
      <c r="M34" s="52"/>
      <c r="N34" s="52"/>
      <c r="O34" s="53"/>
      <c r="P34" s="2"/>
      <c r="Q34" s="100"/>
    </row>
    <row r="35" spans="1:17" ht="16">
      <c r="B35" s="46"/>
      <c r="C35" s="46"/>
      <c r="D35" s="46"/>
      <c r="E35" s="47"/>
      <c r="F35" s="48"/>
      <c r="G35" s="49">
        <v>0</v>
      </c>
      <c r="I35" s="41"/>
      <c r="K35" s="46" t="s">
        <v>2</v>
      </c>
      <c r="L35" s="46"/>
      <c r="M35" s="46"/>
      <c r="N35" s="46"/>
      <c r="O35" s="54">
        <f>SUBTOTAL(109,Table17[Amount])</f>
        <v>0</v>
      </c>
      <c r="P35" s="105" t="s">
        <v>22</v>
      </c>
      <c r="Q35" s="100"/>
    </row>
    <row r="36" spans="1:17" s="9" customFormat="1" ht="19">
      <c r="A36" s="1"/>
      <c r="B36" s="46"/>
      <c r="C36" s="46"/>
      <c r="D36" s="46"/>
      <c r="E36" s="47"/>
      <c r="F36" s="48"/>
      <c r="G36" s="49">
        <v>0</v>
      </c>
      <c r="I36" s="41"/>
      <c r="K36" s="1"/>
      <c r="L36" s="1"/>
      <c r="M36" s="1"/>
      <c r="N36" s="1"/>
      <c r="O36" s="1"/>
      <c r="P36" s="105"/>
      <c r="Q36" s="100"/>
    </row>
    <row r="37" spans="1:17" ht="16">
      <c r="B37" s="46"/>
      <c r="C37" s="46"/>
      <c r="D37" s="46"/>
      <c r="E37" s="47"/>
      <c r="F37" s="48"/>
      <c r="G37" s="49">
        <v>0</v>
      </c>
      <c r="I37" s="41"/>
      <c r="P37" s="2"/>
      <c r="Q37" s="100"/>
    </row>
    <row r="38" spans="1:17" ht="16">
      <c r="B38" s="46"/>
      <c r="C38" s="46"/>
      <c r="D38" s="46"/>
      <c r="E38" s="47"/>
      <c r="F38" s="48"/>
      <c r="G38" s="49">
        <v>0</v>
      </c>
      <c r="I38" s="41"/>
      <c r="P38" s="2"/>
    </row>
    <row r="39" spans="1:17" ht="16">
      <c r="B39" s="46"/>
      <c r="C39" s="46"/>
      <c r="D39" s="46"/>
      <c r="E39" s="47"/>
      <c r="F39" s="48"/>
      <c r="G39" s="49">
        <v>0</v>
      </c>
      <c r="I39" s="41"/>
    </row>
    <row r="40" spans="1:17" ht="16">
      <c r="B40" s="46"/>
      <c r="C40" s="46"/>
      <c r="D40" s="46"/>
      <c r="E40" s="47"/>
      <c r="F40" s="48"/>
      <c r="G40" s="49">
        <v>0</v>
      </c>
      <c r="I40" s="41"/>
    </row>
    <row r="41" spans="1:17" ht="19">
      <c r="B41" s="46"/>
      <c r="C41" s="46"/>
      <c r="D41" s="46"/>
      <c r="E41" s="47"/>
      <c r="F41" s="48"/>
      <c r="G41" s="49">
        <v>0</v>
      </c>
      <c r="I41" s="41"/>
      <c r="K41" s="13" t="s">
        <v>29</v>
      </c>
      <c r="L41" s="9"/>
      <c r="M41" s="9"/>
      <c r="N41" s="9"/>
      <c r="O41" s="9"/>
    </row>
    <row r="42" spans="1:17" ht="18">
      <c r="B42" s="46"/>
      <c r="C42" s="46"/>
      <c r="D42" s="46"/>
      <c r="E42" s="47"/>
      <c r="F42" s="48"/>
      <c r="G42" s="49">
        <v>0</v>
      </c>
      <c r="I42" s="41"/>
      <c r="K42" s="55" t="s">
        <v>6</v>
      </c>
      <c r="L42" s="55" t="s">
        <v>14</v>
      </c>
      <c r="M42" s="58" t="s">
        <v>5</v>
      </c>
      <c r="N42" s="59" t="s">
        <v>8</v>
      </c>
      <c r="O42" s="57" t="s">
        <v>17</v>
      </c>
    </row>
    <row r="43" spans="1:17" s="9" customFormat="1" ht="19">
      <c r="A43" s="1"/>
      <c r="B43" s="46"/>
      <c r="C43" s="46"/>
      <c r="D43" s="46"/>
      <c r="E43" s="47"/>
      <c r="F43" s="48"/>
      <c r="G43" s="49">
        <f>B43*F43</f>
        <v>0</v>
      </c>
      <c r="I43" s="41"/>
      <c r="K43" s="46"/>
      <c r="L43" s="46"/>
      <c r="M43" s="46"/>
      <c r="N43" s="47"/>
      <c r="O43" s="49">
        <v>0</v>
      </c>
      <c r="P43" s="22"/>
    </row>
    <row r="44" spans="1:17" ht="16">
      <c r="B44" s="42"/>
      <c r="C44" s="42"/>
      <c r="D44" s="42"/>
      <c r="E44" s="43"/>
      <c r="F44" s="44"/>
      <c r="G44" s="45"/>
      <c r="I44" s="41"/>
      <c r="K44" s="46"/>
      <c r="L44" s="46"/>
      <c r="M44" s="46"/>
      <c r="N44" s="47"/>
      <c r="O44" s="49">
        <v>0</v>
      </c>
    </row>
    <row r="45" spans="1:17" ht="16">
      <c r="B45" s="46" t="s">
        <v>2</v>
      </c>
      <c r="C45" s="46"/>
      <c r="D45" s="46"/>
      <c r="E45" s="47"/>
      <c r="F45" s="50"/>
      <c r="G45" s="51">
        <f>SUBTOTAL(109,Table15[Cost])</f>
        <v>0</v>
      </c>
      <c r="I45" s="41"/>
      <c r="K45" s="46"/>
      <c r="L45" s="46"/>
      <c r="M45" s="46"/>
      <c r="N45" s="47"/>
      <c r="O45" s="49">
        <v>0</v>
      </c>
    </row>
    <row r="46" spans="1:17" ht="16">
      <c r="B46" s="14"/>
      <c r="C46" s="14"/>
      <c r="D46" s="14"/>
      <c r="E46" s="14"/>
      <c r="F46" s="14"/>
      <c r="G46" s="14"/>
      <c r="I46" s="41"/>
      <c r="K46" s="46"/>
      <c r="L46" s="46"/>
      <c r="M46" s="46"/>
      <c r="N46" s="47"/>
      <c r="O46" s="49">
        <v>0</v>
      </c>
    </row>
    <row r="47" spans="1:17" ht="16">
      <c r="I47" s="41"/>
      <c r="K47" s="46"/>
      <c r="L47" s="46"/>
      <c r="M47" s="46"/>
      <c r="N47" s="47"/>
      <c r="O47" s="49">
        <v>0</v>
      </c>
    </row>
    <row r="48" spans="1:17" ht="16">
      <c r="I48" s="41"/>
      <c r="K48" s="46"/>
      <c r="L48" s="46"/>
      <c r="M48" s="46"/>
      <c r="N48" s="47"/>
      <c r="O48" s="49">
        <v>0</v>
      </c>
    </row>
    <row r="49" spans="1:16" ht="16">
      <c r="I49" s="41"/>
      <c r="K49" s="46"/>
      <c r="L49" s="46"/>
      <c r="M49" s="46"/>
      <c r="N49" s="47"/>
      <c r="O49" s="49">
        <v>0</v>
      </c>
    </row>
    <row r="50" spans="1:16" s="9" customFormat="1" ht="19">
      <c r="A50" s="1"/>
      <c r="I50" s="41"/>
      <c r="K50" s="46"/>
      <c r="L50" s="46"/>
      <c r="M50" s="46"/>
      <c r="N50" s="47"/>
      <c r="O50" s="49">
        <v>0</v>
      </c>
      <c r="P50" s="22"/>
    </row>
    <row r="51" spans="1:16" ht="19">
      <c r="B51" s="13" t="s">
        <v>10</v>
      </c>
      <c r="C51" s="9"/>
      <c r="D51" s="9"/>
      <c r="E51" s="9"/>
      <c r="F51" s="9"/>
      <c r="G51" s="14"/>
      <c r="I51" s="41"/>
      <c r="K51" s="46"/>
      <c r="L51" s="46"/>
      <c r="M51" s="46"/>
      <c r="N51" s="47"/>
      <c r="O51" s="49">
        <v>0</v>
      </c>
    </row>
    <row r="52" spans="1:16" ht="18">
      <c r="B52" s="55" t="s">
        <v>6</v>
      </c>
      <c r="C52" s="55" t="s">
        <v>14</v>
      </c>
      <c r="D52" s="58" t="s">
        <v>5</v>
      </c>
      <c r="E52" s="59" t="s">
        <v>8</v>
      </c>
      <c r="F52" s="56" t="s">
        <v>9</v>
      </c>
      <c r="G52" s="57" t="s">
        <v>7</v>
      </c>
      <c r="I52" s="41"/>
      <c r="K52" s="46"/>
      <c r="L52" s="46"/>
      <c r="M52" s="46"/>
      <c r="N52" s="47"/>
      <c r="O52" s="49">
        <v>0</v>
      </c>
    </row>
    <row r="53" spans="1:16" ht="16">
      <c r="B53" s="46"/>
      <c r="C53" s="46"/>
      <c r="D53" s="46"/>
      <c r="E53" s="47"/>
      <c r="F53" s="48"/>
      <c r="G53" s="49">
        <v>0</v>
      </c>
      <c r="I53" s="41"/>
      <c r="K53" s="46"/>
      <c r="L53" s="46"/>
      <c r="M53" s="46"/>
      <c r="N53" s="47"/>
      <c r="O53" s="49">
        <v>0</v>
      </c>
    </row>
    <row r="54" spans="1:16" ht="16">
      <c r="B54" s="46"/>
      <c r="C54" s="46"/>
      <c r="D54" s="46"/>
      <c r="E54" s="47"/>
      <c r="F54" s="48"/>
      <c r="G54" s="49">
        <v>0</v>
      </c>
      <c r="I54" s="41"/>
      <c r="K54" s="46"/>
      <c r="L54" s="46"/>
      <c r="M54" s="46"/>
      <c r="N54" s="47"/>
      <c r="O54" s="49">
        <v>0</v>
      </c>
    </row>
    <row r="55" spans="1:16" ht="16">
      <c r="B55" s="46"/>
      <c r="C55" s="46"/>
      <c r="D55" s="46"/>
      <c r="E55" s="47"/>
      <c r="F55" s="48"/>
      <c r="G55" s="49">
        <v>0</v>
      </c>
      <c r="I55" s="41"/>
      <c r="K55" s="46"/>
      <c r="L55" s="46"/>
      <c r="M55" s="46"/>
      <c r="N55" s="47"/>
      <c r="O55" s="49">
        <v>0</v>
      </c>
    </row>
    <row r="56" spans="1:16" ht="16">
      <c r="B56" s="46"/>
      <c r="C56" s="46"/>
      <c r="D56" s="46"/>
      <c r="E56" s="47"/>
      <c r="F56" s="48"/>
      <c r="G56" s="49">
        <v>0</v>
      </c>
      <c r="I56" s="41"/>
      <c r="K56" s="46"/>
      <c r="L56" s="46"/>
      <c r="M56" s="46"/>
      <c r="N56" s="47"/>
      <c r="O56" s="49">
        <v>0</v>
      </c>
    </row>
    <row r="57" spans="1:16" ht="16">
      <c r="B57" s="46"/>
      <c r="C57" s="46"/>
      <c r="D57" s="46"/>
      <c r="E57" s="47"/>
      <c r="F57" s="48"/>
      <c r="G57" s="49">
        <v>0</v>
      </c>
      <c r="I57" s="41"/>
      <c r="K57" s="46"/>
      <c r="L57" s="46"/>
      <c r="M57" s="46"/>
      <c r="N57" s="47"/>
      <c r="O57" s="49">
        <v>0</v>
      </c>
    </row>
    <row r="58" spans="1:16" ht="16">
      <c r="B58" s="46"/>
      <c r="C58" s="46"/>
      <c r="D58" s="46"/>
      <c r="E58" s="47"/>
      <c r="F58" s="48"/>
      <c r="G58" s="49">
        <v>0</v>
      </c>
      <c r="I58" s="41"/>
      <c r="K58" s="46"/>
      <c r="L58" s="46"/>
      <c r="M58" s="46"/>
      <c r="N58" s="47"/>
      <c r="O58" s="49">
        <v>0</v>
      </c>
    </row>
    <row r="59" spans="1:16" ht="16">
      <c r="B59" s="46"/>
      <c r="C59" s="46"/>
      <c r="D59" s="46"/>
      <c r="E59" s="47"/>
      <c r="F59" s="48"/>
      <c r="G59" s="49">
        <v>0</v>
      </c>
      <c r="I59" s="41"/>
      <c r="K59" s="46"/>
      <c r="L59" s="46"/>
      <c r="M59" s="46"/>
      <c r="N59" s="47"/>
      <c r="O59" s="49">
        <v>0</v>
      </c>
    </row>
    <row r="60" spans="1:16" ht="16">
      <c r="B60" s="46"/>
      <c r="C60" s="46"/>
      <c r="D60" s="46"/>
      <c r="E60" s="47"/>
      <c r="F60" s="48"/>
      <c r="G60" s="49">
        <v>0</v>
      </c>
      <c r="I60" s="41"/>
      <c r="K60" s="46" t="s">
        <v>2</v>
      </c>
      <c r="L60" s="46"/>
      <c r="M60" s="46"/>
      <c r="N60" s="47"/>
      <c r="O60" s="51">
        <f>SUBTOTAL(109,Table1812[Amount])</f>
        <v>0</v>
      </c>
    </row>
    <row r="61" spans="1:16" ht="16">
      <c r="B61" s="46"/>
      <c r="C61" s="46"/>
      <c r="D61" s="46"/>
      <c r="E61" s="47"/>
      <c r="F61" s="48"/>
      <c r="G61" s="49">
        <v>0</v>
      </c>
      <c r="I61" s="41"/>
    </row>
    <row r="62" spans="1:16" ht="16">
      <c r="B62" s="46"/>
      <c r="C62" s="46"/>
      <c r="D62" s="46"/>
      <c r="E62" s="47"/>
      <c r="F62" s="48"/>
      <c r="G62" s="49">
        <v>0</v>
      </c>
      <c r="I62" s="41"/>
    </row>
    <row r="63" spans="1:16" ht="16">
      <c r="B63" s="46"/>
      <c r="C63" s="46"/>
      <c r="D63" s="46"/>
      <c r="E63" s="47"/>
      <c r="F63" s="48"/>
      <c r="G63" s="49">
        <v>0</v>
      </c>
      <c r="I63" s="41"/>
    </row>
    <row r="64" spans="1:16" ht="16">
      <c r="B64" s="46"/>
      <c r="C64" s="46"/>
      <c r="D64" s="46"/>
      <c r="E64" s="47"/>
      <c r="F64" s="48"/>
      <c r="G64" s="49">
        <v>0</v>
      </c>
      <c r="I64" s="41"/>
    </row>
    <row r="65" spans="2:15" ht="16">
      <c r="B65" s="46"/>
      <c r="C65" s="46"/>
      <c r="D65" s="46"/>
      <c r="E65" s="47"/>
      <c r="F65" s="48"/>
      <c r="G65" s="49">
        <v>0</v>
      </c>
      <c r="I65" s="41"/>
    </row>
    <row r="66" spans="2:15" ht="19">
      <c r="B66" s="46"/>
      <c r="C66" s="46"/>
      <c r="D66" s="46"/>
      <c r="E66" s="47"/>
      <c r="F66" s="48"/>
      <c r="G66" s="49">
        <v>0</v>
      </c>
      <c r="I66" s="41"/>
      <c r="K66" s="13" t="s">
        <v>12</v>
      </c>
      <c r="L66" s="9"/>
      <c r="M66" s="9"/>
      <c r="N66" s="9"/>
      <c r="O66" s="9"/>
    </row>
    <row r="67" spans="2:15" ht="18">
      <c r="B67" s="46"/>
      <c r="C67" s="46"/>
      <c r="D67" s="46"/>
      <c r="E67" s="47"/>
      <c r="F67" s="48"/>
      <c r="G67" s="49">
        <v>0</v>
      </c>
      <c r="I67" s="41"/>
      <c r="K67" s="55" t="s">
        <v>6</v>
      </c>
      <c r="L67" s="55" t="s">
        <v>14</v>
      </c>
      <c r="M67" s="58" t="s">
        <v>5</v>
      </c>
      <c r="N67" s="59" t="s">
        <v>8</v>
      </c>
      <c r="O67" s="57" t="s">
        <v>17</v>
      </c>
    </row>
    <row r="68" spans="2:15" ht="16">
      <c r="B68" s="46"/>
      <c r="C68" s="46"/>
      <c r="D68" s="46"/>
      <c r="E68" s="47"/>
      <c r="F68" s="48"/>
      <c r="G68" s="49">
        <v>0</v>
      </c>
      <c r="I68" s="41"/>
      <c r="K68" s="46"/>
      <c r="L68" s="46"/>
      <c r="M68" s="46"/>
      <c r="N68" s="47"/>
      <c r="O68" s="49">
        <v>0</v>
      </c>
    </row>
    <row r="69" spans="2:15" ht="16">
      <c r="B69" s="46"/>
      <c r="C69" s="46"/>
      <c r="D69" s="46"/>
      <c r="E69" s="47"/>
      <c r="F69" s="48"/>
      <c r="G69" s="49">
        <v>0</v>
      </c>
      <c r="I69" s="41"/>
      <c r="K69" s="46"/>
      <c r="L69" s="46"/>
      <c r="M69" s="46"/>
      <c r="N69" s="47"/>
      <c r="O69" s="49">
        <v>0</v>
      </c>
    </row>
    <row r="70" spans="2:15" ht="16">
      <c r="B70" s="46" t="s">
        <v>2</v>
      </c>
      <c r="C70" s="46"/>
      <c r="D70" s="46"/>
      <c r="E70" s="47"/>
      <c r="F70" s="50"/>
      <c r="G70" s="51">
        <f>SUBTOTAL(109,Table19[Cost])</f>
        <v>0</v>
      </c>
      <c r="I70" s="41"/>
      <c r="K70" s="46"/>
      <c r="L70" s="46"/>
      <c r="M70" s="46"/>
      <c r="N70" s="47"/>
      <c r="O70" s="49">
        <v>0</v>
      </c>
    </row>
    <row r="71" spans="2:15" ht="16">
      <c r="B71" s="10"/>
      <c r="C71" s="10"/>
      <c r="D71" s="10"/>
      <c r="E71" s="10"/>
      <c r="F71" s="10"/>
      <c r="G71" s="3"/>
      <c r="I71" s="41"/>
      <c r="K71" s="46"/>
      <c r="L71" s="46"/>
      <c r="M71" s="46"/>
      <c r="N71" s="47"/>
      <c r="O71" s="49">
        <v>0</v>
      </c>
    </row>
    <row r="72" spans="2:15" ht="16">
      <c r="I72" s="41"/>
      <c r="K72" s="46"/>
      <c r="L72" s="46"/>
      <c r="M72" s="46"/>
      <c r="N72" s="47"/>
      <c r="O72" s="49">
        <v>0</v>
      </c>
    </row>
    <row r="73" spans="2:15" ht="16">
      <c r="I73" s="41"/>
      <c r="K73" s="46"/>
      <c r="L73" s="46"/>
      <c r="M73" s="46"/>
      <c r="N73" s="47"/>
      <c r="O73" s="49">
        <v>0</v>
      </c>
    </row>
    <row r="74" spans="2:15" ht="16">
      <c r="I74" s="41"/>
      <c r="K74" s="46"/>
      <c r="L74" s="46"/>
      <c r="M74" s="46"/>
      <c r="N74" s="47"/>
      <c r="O74" s="49">
        <v>0</v>
      </c>
    </row>
    <row r="75" spans="2:15" ht="16">
      <c r="I75" s="41"/>
      <c r="K75" s="46"/>
      <c r="L75" s="46"/>
      <c r="M75" s="46"/>
      <c r="N75" s="47"/>
      <c r="O75" s="49">
        <v>0</v>
      </c>
    </row>
    <row r="76" spans="2:15" ht="16">
      <c r="I76" s="41"/>
      <c r="K76" s="46"/>
      <c r="L76" s="46"/>
      <c r="M76" s="46"/>
      <c r="N76" s="47"/>
      <c r="O76" s="49">
        <v>0</v>
      </c>
    </row>
    <row r="77" spans="2:15" ht="19">
      <c r="B77" s="13" t="s">
        <v>0</v>
      </c>
      <c r="C77" s="9"/>
      <c r="D77" s="9"/>
      <c r="E77" s="9"/>
      <c r="F77" s="9"/>
      <c r="G77" s="9"/>
      <c r="I77" s="41"/>
      <c r="K77" s="46"/>
      <c r="L77" s="46"/>
      <c r="M77" s="46"/>
      <c r="N77" s="47"/>
      <c r="O77" s="49">
        <v>0</v>
      </c>
    </row>
    <row r="78" spans="2:15" ht="18">
      <c r="B78" s="55" t="s">
        <v>6</v>
      </c>
      <c r="C78" s="55" t="s">
        <v>14</v>
      </c>
      <c r="D78" s="58" t="s">
        <v>5</v>
      </c>
      <c r="E78" s="59" t="s">
        <v>8</v>
      </c>
      <c r="F78" s="56" t="s">
        <v>9</v>
      </c>
      <c r="G78" s="57" t="s">
        <v>7</v>
      </c>
      <c r="I78" s="41"/>
      <c r="K78" s="46"/>
      <c r="L78" s="46"/>
      <c r="M78" s="46"/>
      <c r="N78" s="47"/>
      <c r="O78" s="49">
        <v>0</v>
      </c>
    </row>
    <row r="79" spans="2:15" ht="16">
      <c r="B79" s="46"/>
      <c r="C79" s="46"/>
      <c r="D79" s="46"/>
      <c r="E79" s="47"/>
      <c r="F79" s="48"/>
      <c r="G79" s="49">
        <v>0</v>
      </c>
      <c r="I79" s="41"/>
      <c r="K79" s="46"/>
      <c r="L79" s="46"/>
      <c r="M79" s="46"/>
      <c r="N79" s="47"/>
      <c r="O79" s="49">
        <v>0</v>
      </c>
    </row>
    <row r="80" spans="2:15" ht="16">
      <c r="B80" s="46"/>
      <c r="C80" s="46"/>
      <c r="D80" s="46"/>
      <c r="E80" s="47"/>
      <c r="F80" s="48"/>
      <c r="G80" s="49">
        <v>0</v>
      </c>
      <c r="I80" s="41"/>
      <c r="K80" s="46"/>
      <c r="L80" s="46"/>
      <c r="M80" s="46"/>
      <c r="N80" s="47"/>
      <c r="O80" s="49">
        <v>0</v>
      </c>
    </row>
    <row r="81" spans="2:15" ht="16">
      <c r="B81" s="46"/>
      <c r="C81" s="46"/>
      <c r="D81" s="46"/>
      <c r="E81" s="47"/>
      <c r="F81" s="48"/>
      <c r="G81" s="49">
        <v>0</v>
      </c>
      <c r="I81" s="41"/>
      <c r="K81" s="46"/>
      <c r="L81" s="46"/>
      <c r="M81" s="46"/>
      <c r="N81" s="47"/>
      <c r="O81" s="49">
        <v>0</v>
      </c>
    </row>
    <row r="82" spans="2:15" ht="16">
      <c r="B82" s="46"/>
      <c r="C82" s="46"/>
      <c r="D82" s="46"/>
      <c r="E82" s="47"/>
      <c r="F82" s="48"/>
      <c r="G82" s="49">
        <v>0</v>
      </c>
      <c r="I82" s="41"/>
      <c r="K82" s="46"/>
      <c r="L82" s="46"/>
      <c r="M82" s="46"/>
      <c r="N82" s="47"/>
      <c r="O82" s="49">
        <v>0</v>
      </c>
    </row>
    <row r="83" spans="2:15" ht="16">
      <c r="B83" s="46"/>
      <c r="C83" s="46"/>
      <c r="D83" s="46"/>
      <c r="E83" s="47"/>
      <c r="F83" s="48"/>
      <c r="G83" s="49">
        <v>0</v>
      </c>
      <c r="I83" s="41"/>
      <c r="K83" s="46"/>
      <c r="L83" s="46"/>
      <c r="M83" s="46"/>
      <c r="N83" s="47"/>
      <c r="O83" s="49">
        <v>0</v>
      </c>
    </row>
    <row r="84" spans="2:15" ht="16">
      <c r="B84" s="46"/>
      <c r="C84" s="46"/>
      <c r="D84" s="46"/>
      <c r="E84" s="47"/>
      <c r="F84" s="48"/>
      <c r="G84" s="49">
        <v>0</v>
      </c>
      <c r="I84" s="41"/>
      <c r="K84" s="46"/>
      <c r="L84" s="46"/>
      <c r="M84" s="46"/>
      <c r="N84" s="47"/>
      <c r="O84" s="49">
        <v>0</v>
      </c>
    </row>
    <row r="85" spans="2:15" ht="16">
      <c r="B85" s="46"/>
      <c r="C85" s="46"/>
      <c r="D85" s="46"/>
      <c r="E85" s="47"/>
      <c r="F85" s="48"/>
      <c r="G85" s="49">
        <v>0</v>
      </c>
      <c r="I85" s="41"/>
      <c r="K85" s="46" t="s">
        <v>2</v>
      </c>
      <c r="L85" s="46"/>
      <c r="M85" s="46"/>
      <c r="N85" s="47"/>
      <c r="O85" s="51">
        <f>SUBTOTAL(109,Table18[Amount])</f>
        <v>0</v>
      </c>
    </row>
    <row r="86" spans="2:15" ht="16">
      <c r="B86" s="46"/>
      <c r="C86" s="46"/>
      <c r="D86" s="46"/>
      <c r="E86" s="47"/>
      <c r="F86" s="48"/>
      <c r="G86" s="49">
        <v>0</v>
      </c>
      <c r="I86" s="41"/>
    </row>
    <row r="87" spans="2:15" ht="16">
      <c r="B87" s="46"/>
      <c r="C87" s="46"/>
      <c r="D87" s="46"/>
      <c r="E87" s="47"/>
      <c r="F87" s="48"/>
      <c r="G87" s="49">
        <v>0</v>
      </c>
      <c r="I87" s="41"/>
    </row>
    <row r="88" spans="2:15" ht="16">
      <c r="B88" s="46"/>
      <c r="C88" s="46"/>
      <c r="D88" s="46"/>
      <c r="E88" s="47"/>
      <c r="F88" s="48"/>
      <c r="G88" s="49">
        <v>0</v>
      </c>
      <c r="I88" s="41"/>
    </row>
    <row r="89" spans="2:15" ht="16">
      <c r="B89" s="46"/>
      <c r="C89" s="46"/>
      <c r="D89" s="46"/>
      <c r="E89" s="47"/>
      <c r="F89" s="48"/>
      <c r="G89" s="49">
        <v>0</v>
      </c>
      <c r="I89" s="41"/>
    </row>
    <row r="90" spans="2:15" ht="19">
      <c r="B90" s="46"/>
      <c r="C90" s="46"/>
      <c r="D90" s="46"/>
      <c r="E90" s="47"/>
      <c r="F90" s="48"/>
      <c r="G90" s="49">
        <v>0</v>
      </c>
      <c r="I90" s="41"/>
      <c r="K90" s="13" t="s">
        <v>20</v>
      </c>
      <c r="L90" s="9"/>
      <c r="M90" s="9"/>
      <c r="N90" s="9"/>
      <c r="O90" s="9"/>
    </row>
    <row r="91" spans="2:15" ht="18">
      <c r="B91" s="46"/>
      <c r="C91" s="46"/>
      <c r="D91" s="46"/>
      <c r="E91" s="47"/>
      <c r="F91" s="48"/>
      <c r="G91" s="49">
        <v>0</v>
      </c>
      <c r="I91" s="41"/>
      <c r="K91" s="55" t="s">
        <v>6</v>
      </c>
      <c r="L91" s="55" t="s">
        <v>14</v>
      </c>
      <c r="M91" s="58" t="s">
        <v>5</v>
      </c>
      <c r="N91" s="59" t="s">
        <v>8</v>
      </c>
      <c r="O91" s="57" t="s">
        <v>17</v>
      </c>
    </row>
    <row r="92" spans="2:15" ht="16">
      <c r="B92" s="46" t="s">
        <v>2</v>
      </c>
      <c r="C92" s="46"/>
      <c r="D92" s="46"/>
      <c r="E92" s="47"/>
      <c r="F92" s="50"/>
      <c r="G92" s="51">
        <f>SUBTOTAL(109,Table20[Cost])</f>
        <v>0</v>
      </c>
      <c r="I92" s="41"/>
      <c r="K92" s="46"/>
      <c r="L92" s="46"/>
      <c r="M92" s="46"/>
      <c r="N92" s="47"/>
      <c r="O92" s="49">
        <v>0</v>
      </c>
    </row>
    <row r="93" spans="2:15" ht="16">
      <c r="B93" s="10"/>
      <c r="C93" s="10"/>
      <c r="D93" s="10"/>
      <c r="E93" s="10"/>
      <c r="F93" s="10"/>
      <c r="G93" s="3"/>
      <c r="I93" s="41"/>
      <c r="K93" s="46"/>
      <c r="L93" s="46"/>
      <c r="M93" s="46"/>
      <c r="N93" s="47"/>
      <c r="O93" s="49">
        <v>0</v>
      </c>
    </row>
    <row r="94" spans="2:15" ht="16">
      <c r="I94" s="41"/>
      <c r="K94" s="46"/>
      <c r="L94" s="46"/>
      <c r="M94" s="46"/>
      <c r="N94" s="47"/>
      <c r="O94" s="49">
        <v>0</v>
      </c>
    </row>
    <row r="95" spans="2:15" ht="16">
      <c r="I95" s="41"/>
      <c r="K95" s="46"/>
      <c r="L95" s="46"/>
      <c r="M95" s="46"/>
      <c r="N95" s="47"/>
      <c r="O95" s="49">
        <v>0</v>
      </c>
    </row>
    <row r="96" spans="2:15" ht="16">
      <c r="I96" s="41"/>
      <c r="K96" s="46"/>
      <c r="L96" s="46"/>
      <c r="M96" s="46"/>
      <c r="N96" s="47"/>
      <c r="O96" s="49">
        <v>0</v>
      </c>
    </row>
    <row r="97" spans="2:15" ht="16">
      <c r="I97" s="41"/>
      <c r="K97" s="46"/>
      <c r="L97" s="46"/>
      <c r="M97" s="46"/>
      <c r="N97" s="47"/>
      <c r="O97" s="49">
        <v>0</v>
      </c>
    </row>
    <row r="98" spans="2:15" ht="19">
      <c r="B98" s="13" t="s">
        <v>15</v>
      </c>
      <c r="C98" s="9"/>
      <c r="D98" s="9"/>
      <c r="E98" s="9"/>
      <c r="F98" s="9"/>
      <c r="G98" s="9"/>
      <c r="I98" s="41"/>
      <c r="K98" s="46"/>
      <c r="L98" s="46"/>
      <c r="M98" s="46"/>
      <c r="N98" s="47"/>
      <c r="O98" s="49">
        <v>0</v>
      </c>
    </row>
    <row r="99" spans="2:15" ht="18">
      <c r="B99" s="55" t="s">
        <v>6</v>
      </c>
      <c r="C99" s="55" t="s">
        <v>14</v>
      </c>
      <c r="D99" s="58" t="s">
        <v>5</v>
      </c>
      <c r="E99" s="59" t="s">
        <v>8</v>
      </c>
      <c r="F99" s="56" t="s">
        <v>9</v>
      </c>
      <c r="G99" s="57" t="s">
        <v>7</v>
      </c>
      <c r="I99" s="41"/>
      <c r="K99" s="46"/>
      <c r="L99" s="46"/>
      <c r="M99" s="46"/>
      <c r="N99" s="47"/>
      <c r="O99" s="49">
        <v>0</v>
      </c>
    </row>
    <row r="100" spans="2:15" ht="16">
      <c r="B100" s="46"/>
      <c r="C100" s="46"/>
      <c r="D100" s="46"/>
      <c r="E100" s="47"/>
      <c r="F100" s="48"/>
      <c r="G100" s="49">
        <v>0</v>
      </c>
      <c r="I100" s="41"/>
      <c r="K100" s="46"/>
      <c r="L100" s="46"/>
      <c r="M100" s="46"/>
      <c r="N100" s="47"/>
      <c r="O100" s="49">
        <v>0</v>
      </c>
    </row>
    <row r="101" spans="2:15" ht="16">
      <c r="B101" s="46"/>
      <c r="C101" s="46"/>
      <c r="D101" s="46"/>
      <c r="E101" s="47"/>
      <c r="F101" s="48"/>
      <c r="G101" s="49">
        <v>0</v>
      </c>
      <c r="I101" s="41"/>
      <c r="K101" s="46"/>
      <c r="L101" s="46"/>
      <c r="M101" s="46"/>
      <c r="N101" s="47"/>
      <c r="O101" s="49">
        <v>0</v>
      </c>
    </row>
    <row r="102" spans="2:15" ht="16">
      <c r="B102" s="46"/>
      <c r="C102" s="46"/>
      <c r="D102" s="46"/>
      <c r="E102" s="47"/>
      <c r="F102" s="48"/>
      <c r="G102" s="49">
        <v>0</v>
      </c>
      <c r="I102" s="41"/>
      <c r="K102" s="46"/>
      <c r="L102" s="46"/>
      <c r="M102" s="46"/>
      <c r="N102" s="47"/>
      <c r="O102" s="49">
        <v>0</v>
      </c>
    </row>
    <row r="103" spans="2:15" ht="16">
      <c r="B103" s="46"/>
      <c r="C103" s="46"/>
      <c r="D103" s="46"/>
      <c r="E103" s="47"/>
      <c r="F103" s="48"/>
      <c r="G103" s="49">
        <v>0</v>
      </c>
      <c r="I103" s="41"/>
      <c r="K103" s="46"/>
      <c r="L103" s="46"/>
      <c r="M103" s="46"/>
      <c r="N103" s="47"/>
      <c r="O103" s="49">
        <v>0</v>
      </c>
    </row>
    <row r="104" spans="2:15" ht="16">
      <c r="B104" s="46"/>
      <c r="C104" s="46"/>
      <c r="D104" s="46"/>
      <c r="E104" s="47"/>
      <c r="F104" s="48"/>
      <c r="G104" s="49">
        <v>0</v>
      </c>
      <c r="I104" s="41"/>
      <c r="K104" s="46"/>
      <c r="L104" s="46"/>
      <c r="M104" s="46"/>
      <c r="N104" s="47"/>
      <c r="O104" s="49">
        <v>0</v>
      </c>
    </row>
    <row r="105" spans="2:15" ht="16">
      <c r="B105" s="46"/>
      <c r="C105" s="46"/>
      <c r="D105" s="46"/>
      <c r="E105" s="47"/>
      <c r="F105" s="48"/>
      <c r="G105" s="49">
        <v>0</v>
      </c>
      <c r="I105" s="41"/>
      <c r="K105" s="46"/>
      <c r="L105" s="46"/>
      <c r="M105" s="46"/>
      <c r="N105" s="47"/>
      <c r="O105" s="49">
        <v>0</v>
      </c>
    </row>
    <row r="106" spans="2:15" ht="16">
      <c r="B106" s="46"/>
      <c r="C106" s="46"/>
      <c r="D106" s="46"/>
      <c r="E106" s="47"/>
      <c r="F106" s="48"/>
      <c r="G106" s="49">
        <v>0</v>
      </c>
      <c r="I106" s="41"/>
      <c r="K106" s="46"/>
      <c r="L106" s="46"/>
      <c r="M106" s="46"/>
      <c r="N106" s="47"/>
      <c r="O106" s="49">
        <v>0</v>
      </c>
    </row>
    <row r="107" spans="2:15" ht="16">
      <c r="B107" s="46"/>
      <c r="C107" s="46"/>
      <c r="D107" s="46"/>
      <c r="E107" s="47"/>
      <c r="F107" s="48"/>
      <c r="G107" s="49">
        <v>0</v>
      </c>
      <c r="I107" s="41"/>
      <c r="K107" s="46"/>
      <c r="L107" s="46"/>
      <c r="M107" s="46"/>
      <c r="N107" s="47"/>
      <c r="O107" s="49">
        <v>0</v>
      </c>
    </row>
    <row r="108" spans="2:15" ht="16">
      <c r="B108" t="s">
        <v>2</v>
      </c>
      <c r="C108"/>
      <c r="D108"/>
      <c r="E108"/>
      <c r="F108"/>
      <c r="G108" s="23">
        <f>SUBTOTAL(109,Table21[Cost])</f>
        <v>0</v>
      </c>
      <c r="I108" s="41"/>
      <c r="K108" s="46"/>
      <c r="L108" s="46"/>
      <c r="M108" s="46"/>
      <c r="N108" s="47"/>
      <c r="O108" s="49">
        <v>0</v>
      </c>
    </row>
    <row r="109" spans="2:15" ht="16">
      <c r="B109" s="10"/>
      <c r="C109" s="10"/>
      <c r="D109" s="10"/>
      <c r="E109" s="10"/>
      <c r="F109" s="10"/>
      <c r="G109" s="3"/>
      <c r="I109" s="41"/>
      <c r="K109" s="46"/>
      <c r="L109" s="46"/>
      <c r="M109" s="46"/>
      <c r="N109" s="47"/>
      <c r="O109" s="49">
        <v>0</v>
      </c>
    </row>
    <row r="110" spans="2:15" ht="16">
      <c r="I110" s="41"/>
      <c r="K110" s="46"/>
      <c r="L110" s="46"/>
      <c r="M110" s="46"/>
      <c r="N110" s="47"/>
      <c r="O110" s="49">
        <v>0</v>
      </c>
    </row>
    <row r="111" spans="2:15" ht="16">
      <c r="I111" s="41"/>
      <c r="K111" s="46"/>
      <c r="L111" s="46"/>
      <c r="M111" s="46"/>
      <c r="N111" s="47"/>
      <c r="O111" s="49">
        <v>0</v>
      </c>
    </row>
    <row r="112" spans="2:15" ht="19">
      <c r="B112" s="13" t="s">
        <v>12</v>
      </c>
      <c r="C112" s="9"/>
      <c r="D112" s="9"/>
      <c r="E112" s="9"/>
      <c r="F112" s="9"/>
      <c r="G112" s="9"/>
      <c r="I112" s="41"/>
      <c r="K112" s="46"/>
      <c r="L112" s="46"/>
      <c r="M112" s="46"/>
      <c r="N112" s="47"/>
      <c r="O112" s="49">
        <v>0</v>
      </c>
    </row>
    <row r="113" spans="2:15" ht="18">
      <c r="B113" s="55" t="s">
        <v>6</v>
      </c>
      <c r="C113" s="55" t="s">
        <v>14</v>
      </c>
      <c r="D113" s="58" t="s">
        <v>5</v>
      </c>
      <c r="E113" s="59" t="s">
        <v>8</v>
      </c>
      <c r="F113" s="56" t="s">
        <v>9</v>
      </c>
      <c r="G113" s="57" t="s">
        <v>7</v>
      </c>
      <c r="I113" s="41"/>
      <c r="K113" s="46"/>
      <c r="L113" s="46"/>
      <c r="M113" s="46"/>
      <c r="N113" s="47"/>
      <c r="O113" s="49">
        <v>0</v>
      </c>
    </row>
    <row r="114" spans="2:15" ht="16">
      <c r="B114" s="46"/>
      <c r="C114" s="46"/>
      <c r="D114" s="46"/>
      <c r="E114" s="47"/>
      <c r="F114" s="48"/>
      <c r="G114" s="49">
        <v>0</v>
      </c>
      <c r="I114" s="41"/>
      <c r="K114" s="46"/>
      <c r="L114" s="46"/>
      <c r="M114" s="46"/>
      <c r="N114" s="47"/>
      <c r="O114" s="49">
        <v>0</v>
      </c>
    </row>
    <row r="115" spans="2:15" ht="16">
      <c r="B115" s="46"/>
      <c r="C115" s="46"/>
      <c r="D115" s="46"/>
      <c r="E115" s="47"/>
      <c r="F115" s="48"/>
      <c r="G115" s="49">
        <v>0</v>
      </c>
      <c r="I115" s="41"/>
      <c r="K115" s="46"/>
      <c r="L115" s="46"/>
      <c r="M115" s="46"/>
      <c r="N115" s="47"/>
      <c r="O115" s="49">
        <v>0</v>
      </c>
    </row>
    <row r="116" spans="2:15" ht="16">
      <c r="B116" s="46"/>
      <c r="C116" s="46"/>
      <c r="D116" s="46"/>
      <c r="E116" s="47"/>
      <c r="F116" s="48"/>
      <c r="G116" s="49">
        <v>0</v>
      </c>
      <c r="I116" s="41"/>
      <c r="K116" s="46"/>
      <c r="L116" s="46"/>
      <c r="M116" s="46"/>
      <c r="N116" s="47"/>
      <c r="O116" s="49">
        <v>0</v>
      </c>
    </row>
    <row r="117" spans="2:15" ht="16">
      <c r="B117" s="46"/>
      <c r="C117" s="46"/>
      <c r="D117" s="46"/>
      <c r="E117" s="47"/>
      <c r="F117" s="48"/>
      <c r="G117" s="49">
        <v>0</v>
      </c>
      <c r="I117" s="41"/>
      <c r="K117" s="46"/>
      <c r="L117" s="46"/>
      <c r="M117" s="46"/>
      <c r="N117" s="47"/>
      <c r="O117" s="49">
        <v>0</v>
      </c>
    </row>
    <row r="118" spans="2:15" ht="16">
      <c r="B118" s="46"/>
      <c r="C118" s="46"/>
      <c r="D118" s="46"/>
      <c r="E118" s="47"/>
      <c r="F118" s="48"/>
      <c r="G118" s="49">
        <v>0</v>
      </c>
      <c r="I118" s="41"/>
      <c r="K118" s="46"/>
      <c r="L118" s="46"/>
      <c r="M118" s="46"/>
      <c r="N118" s="47"/>
      <c r="O118" s="49">
        <v>0</v>
      </c>
    </row>
    <row r="119" spans="2:15" ht="16">
      <c r="B119" s="46"/>
      <c r="C119" s="46"/>
      <c r="D119" s="46"/>
      <c r="E119" s="47"/>
      <c r="F119" s="48"/>
      <c r="G119" s="49">
        <v>0</v>
      </c>
      <c r="I119" s="41"/>
      <c r="K119" s="46"/>
      <c r="L119" s="46"/>
      <c r="M119" s="46"/>
      <c r="N119" s="47"/>
      <c r="O119" s="49">
        <v>0</v>
      </c>
    </row>
    <row r="120" spans="2:15" ht="16">
      <c r="B120" s="46"/>
      <c r="C120" s="46"/>
      <c r="D120" s="46"/>
      <c r="E120" s="47"/>
      <c r="F120" s="48"/>
      <c r="G120" s="49">
        <v>0</v>
      </c>
      <c r="I120" s="41"/>
      <c r="K120" s="46"/>
      <c r="L120" s="46"/>
      <c r="M120" s="46"/>
      <c r="N120" s="47"/>
      <c r="O120" s="49">
        <v>0</v>
      </c>
    </row>
    <row r="121" spans="2:15" ht="16">
      <c r="B121" s="46"/>
      <c r="C121" s="46"/>
      <c r="D121" s="46"/>
      <c r="E121" s="47"/>
      <c r="F121" s="48"/>
      <c r="G121" s="49">
        <v>0</v>
      </c>
      <c r="I121" s="41"/>
      <c r="K121" s="46"/>
      <c r="L121" s="46"/>
      <c r="M121" s="46"/>
      <c r="N121" s="47"/>
      <c r="O121" s="49">
        <v>0</v>
      </c>
    </row>
    <row r="122" spans="2:15" ht="16">
      <c r="B122" s="46"/>
      <c r="C122" s="46"/>
      <c r="D122" s="46"/>
      <c r="E122" s="47"/>
      <c r="F122" s="48"/>
      <c r="G122" s="49">
        <v>0</v>
      </c>
      <c r="I122" s="41"/>
      <c r="K122" s="46" t="s">
        <v>2</v>
      </c>
      <c r="L122" s="46"/>
      <c r="M122" s="46"/>
      <c r="N122" s="47"/>
      <c r="O122" s="51">
        <f>SUBTOTAL(109,Table24[Amount])</f>
        <v>0</v>
      </c>
    </row>
    <row r="123" spans="2:15" ht="16">
      <c r="B123" t="s">
        <v>2</v>
      </c>
      <c r="C123"/>
      <c r="D123"/>
      <c r="E123"/>
      <c r="F123"/>
      <c r="G123" s="23">
        <f>SUBTOTAL(109,Table22[Cost])</f>
        <v>0</v>
      </c>
      <c r="I123" s="41"/>
    </row>
    <row r="124" spans="2:15" ht="16">
      <c r="B124" s="10"/>
      <c r="C124" s="10"/>
      <c r="D124" s="10"/>
      <c r="E124" s="10"/>
      <c r="F124" s="10"/>
      <c r="G124" s="3"/>
      <c r="I124" s="41"/>
    </row>
    <row r="125" spans="2:15">
      <c r="I125" s="41"/>
    </row>
    <row r="126" spans="2:15">
      <c r="I126" s="41"/>
    </row>
    <row r="127" spans="2:15" ht="19">
      <c r="B127" s="13" t="s">
        <v>11</v>
      </c>
      <c r="C127" s="9"/>
      <c r="D127" s="9"/>
      <c r="E127" s="9"/>
      <c r="F127" s="9"/>
      <c r="G127" s="9"/>
      <c r="I127" s="41"/>
    </row>
    <row r="128" spans="2:15" ht="18">
      <c r="B128" s="55" t="s">
        <v>6</v>
      </c>
      <c r="C128" s="55" t="s">
        <v>14</v>
      </c>
      <c r="D128" s="58" t="s">
        <v>5</v>
      </c>
      <c r="E128" s="59" t="s">
        <v>8</v>
      </c>
      <c r="F128" s="56" t="s">
        <v>9</v>
      </c>
      <c r="G128" s="57" t="s">
        <v>7</v>
      </c>
      <c r="I128" s="41"/>
    </row>
    <row r="129" spans="2:9" ht="16">
      <c r="B129" s="46"/>
      <c r="C129" s="46"/>
      <c r="D129" s="46"/>
      <c r="E129" s="47"/>
      <c r="F129" s="48"/>
      <c r="G129" s="49">
        <v>0</v>
      </c>
      <c r="I129" s="41"/>
    </row>
    <row r="130" spans="2:9" ht="16">
      <c r="B130" s="46"/>
      <c r="C130" s="46"/>
      <c r="D130" s="46"/>
      <c r="E130" s="47"/>
      <c r="F130" s="48"/>
      <c r="G130" s="49">
        <v>0</v>
      </c>
      <c r="I130" s="41"/>
    </row>
    <row r="131" spans="2:9" ht="16">
      <c r="B131" s="46"/>
      <c r="C131" s="46"/>
      <c r="D131" s="46"/>
      <c r="E131" s="47"/>
      <c r="F131" s="48"/>
      <c r="G131" s="49">
        <v>0</v>
      </c>
      <c r="I131" s="41"/>
    </row>
    <row r="132" spans="2:9" ht="16">
      <c r="B132" s="46"/>
      <c r="C132" s="46"/>
      <c r="D132" s="46"/>
      <c r="E132" s="47"/>
      <c r="F132" s="48"/>
      <c r="G132" s="49">
        <v>0</v>
      </c>
      <c r="I132" s="41"/>
    </row>
    <row r="133" spans="2:9" ht="16">
      <c r="B133" s="46"/>
      <c r="C133" s="46"/>
      <c r="D133" s="46"/>
      <c r="E133" s="47"/>
      <c r="F133" s="48"/>
      <c r="G133" s="49">
        <v>0</v>
      </c>
      <c r="I133" s="41"/>
    </row>
    <row r="134" spans="2:9" ht="16">
      <c r="B134" s="46"/>
      <c r="C134" s="46"/>
      <c r="D134" s="46"/>
      <c r="E134" s="47"/>
      <c r="F134" s="48"/>
      <c r="G134" s="49">
        <v>0</v>
      </c>
      <c r="I134" s="41"/>
    </row>
    <row r="135" spans="2:9" ht="16">
      <c r="B135" s="46"/>
      <c r="C135" s="46"/>
      <c r="D135" s="46"/>
      <c r="E135" s="47"/>
      <c r="F135" s="48"/>
      <c r="G135" s="49">
        <v>0</v>
      </c>
      <c r="I135" s="41"/>
    </row>
    <row r="136" spans="2:9" ht="16">
      <c r="B136" s="46" t="s">
        <v>2</v>
      </c>
      <c r="C136" s="46"/>
      <c r="D136" s="46"/>
      <c r="E136" s="47"/>
      <c r="F136" s="50"/>
      <c r="G136" s="51">
        <f>SUBTOTAL(109,Table23[Cost])</f>
        <v>0</v>
      </c>
      <c r="I136" s="41"/>
    </row>
    <row r="137" spans="2:9" ht="16">
      <c r="B137" s="10"/>
      <c r="C137" s="10"/>
      <c r="D137" s="10"/>
      <c r="E137" s="10"/>
      <c r="F137" s="10"/>
      <c r="G137" s="3"/>
      <c r="I137" s="41"/>
    </row>
    <row r="138" spans="2:9">
      <c r="I138" s="41"/>
    </row>
    <row r="139" spans="2:9">
      <c r="I139" s="41"/>
    </row>
    <row r="140" spans="2:9">
      <c r="I140" s="41"/>
    </row>
    <row r="141" spans="2:9">
      <c r="I141" s="41"/>
    </row>
    <row r="142" spans="2:9">
      <c r="I142" s="41"/>
    </row>
    <row r="143" spans="2:9">
      <c r="I143" s="41"/>
    </row>
    <row r="144" spans="2:9">
      <c r="I144" s="41"/>
    </row>
    <row r="145" spans="9:9">
      <c r="I145" s="41"/>
    </row>
    <row r="146" spans="9:9">
      <c r="I146" s="41"/>
    </row>
    <row r="147" spans="9:9">
      <c r="I147" s="41"/>
    </row>
    <row r="148" spans="9:9">
      <c r="I148" s="41"/>
    </row>
    <row r="149" spans="9:9">
      <c r="I149" s="41"/>
    </row>
    <row r="150" spans="9:9">
      <c r="I150" s="41"/>
    </row>
    <row r="151" spans="9:9">
      <c r="I151" s="41"/>
    </row>
    <row r="152" spans="9:9">
      <c r="I152" s="41"/>
    </row>
    <row r="153" spans="9:9">
      <c r="I153" s="41"/>
    </row>
    <row r="154" spans="9:9">
      <c r="I154" s="41"/>
    </row>
    <row r="155" spans="9:9">
      <c r="I155" s="41"/>
    </row>
    <row r="156" spans="9:9">
      <c r="I156" s="41"/>
    </row>
    <row r="157" spans="9:9">
      <c r="I157" s="41"/>
    </row>
    <row r="158" spans="9:9">
      <c r="I158" s="41"/>
    </row>
    <row r="159" spans="9:9">
      <c r="I159" s="41"/>
    </row>
    <row r="160" spans="9:9">
      <c r="I160" s="41"/>
    </row>
    <row r="161" spans="9:9">
      <c r="I161" s="41"/>
    </row>
    <row r="162" spans="9:9">
      <c r="I162" s="41"/>
    </row>
    <row r="163" spans="9:9">
      <c r="I163" s="41"/>
    </row>
    <row r="164" spans="9:9">
      <c r="I164" s="41"/>
    </row>
    <row r="165" spans="9:9">
      <c r="I165" s="41"/>
    </row>
    <row r="166" spans="9:9">
      <c r="I166" s="41"/>
    </row>
    <row r="167" spans="9:9">
      <c r="I167" s="41"/>
    </row>
    <row r="168" spans="9:9">
      <c r="I168" s="41"/>
    </row>
    <row r="169" spans="9:9">
      <c r="I169" s="41"/>
    </row>
    <row r="170" spans="9:9">
      <c r="I170" s="41"/>
    </row>
    <row r="171" spans="9:9">
      <c r="I171" s="41"/>
    </row>
    <row r="172" spans="9:9">
      <c r="I172" s="41"/>
    </row>
    <row r="173" spans="9:9">
      <c r="I173" s="41"/>
    </row>
    <row r="174" spans="9:9">
      <c r="I174" s="41"/>
    </row>
    <row r="175" spans="9:9">
      <c r="I175" s="41"/>
    </row>
    <row r="176" spans="9:9">
      <c r="I176" s="41"/>
    </row>
    <row r="177" spans="9:9">
      <c r="I177" s="41"/>
    </row>
    <row r="178" spans="9:9">
      <c r="I178" s="41"/>
    </row>
    <row r="179" spans="9:9">
      <c r="I179" s="41"/>
    </row>
    <row r="180" spans="9:9">
      <c r="I180" s="41"/>
    </row>
    <row r="181" spans="9:9">
      <c r="I181" s="41"/>
    </row>
    <row r="182" spans="9:9">
      <c r="I182" s="41"/>
    </row>
    <row r="183" spans="9:9">
      <c r="I183" s="41"/>
    </row>
    <row r="184" spans="9:9">
      <c r="I184" s="41"/>
    </row>
    <row r="185" spans="9:9">
      <c r="I185" s="41"/>
    </row>
    <row r="186" spans="9:9">
      <c r="I186" s="41"/>
    </row>
    <row r="187" spans="9:9">
      <c r="I187" s="41"/>
    </row>
    <row r="188" spans="9:9">
      <c r="I188" s="41"/>
    </row>
    <row r="189" spans="9:9">
      <c r="I189" s="41"/>
    </row>
    <row r="190" spans="9:9">
      <c r="I190" s="41"/>
    </row>
    <row r="191" spans="9:9">
      <c r="I191" s="41"/>
    </row>
    <row r="192" spans="9:9">
      <c r="I192" s="41"/>
    </row>
    <row r="193" spans="9:9">
      <c r="I193" s="41"/>
    </row>
    <row r="194" spans="9:9">
      <c r="I194" s="41"/>
    </row>
    <row r="195" spans="9:9">
      <c r="I195" s="41"/>
    </row>
    <row r="196" spans="9:9">
      <c r="I196" s="41"/>
    </row>
    <row r="197" spans="9:9">
      <c r="I197" s="41"/>
    </row>
    <row r="198" spans="9:9">
      <c r="I198" s="41"/>
    </row>
    <row r="199" spans="9:9">
      <c r="I199" s="41"/>
    </row>
    <row r="200" spans="9:9">
      <c r="I200" s="41"/>
    </row>
    <row r="201" spans="9:9">
      <c r="I201" s="41"/>
    </row>
    <row r="202" spans="9:9">
      <c r="I202" s="41"/>
    </row>
    <row r="203" spans="9:9">
      <c r="I203" s="41"/>
    </row>
    <row r="204" spans="9:9">
      <c r="I204" s="41"/>
    </row>
    <row r="205" spans="9:9">
      <c r="I205" s="41"/>
    </row>
    <row r="206" spans="9:9">
      <c r="I206" s="41"/>
    </row>
    <row r="207" spans="9:9">
      <c r="I207" s="41"/>
    </row>
    <row r="208" spans="9:9">
      <c r="I208" s="41"/>
    </row>
    <row r="209" spans="9:9">
      <c r="I209" s="41"/>
    </row>
    <row r="210" spans="9:9">
      <c r="I210" s="41"/>
    </row>
    <row r="211" spans="9:9">
      <c r="I211" s="41"/>
    </row>
    <row r="212" spans="9:9">
      <c r="I212" s="41"/>
    </row>
    <row r="213" spans="9:9">
      <c r="I213" s="41"/>
    </row>
    <row r="214" spans="9:9">
      <c r="I214" s="41"/>
    </row>
    <row r="215" spans="9:9">
      <c r="I215" s="41"/>
    </row>
    <row r="216" spans="9:9">
      <c r="I216" s="41"/>
    </row>
    <row r="217" spans="9:9">
      <c r="I217" s="41"/>
    </row>
    <row r="218" spans="9:9">
      <c r="I218" s="41"/>
    </row>
    <row r="219" spans="9:9">
      <c r="I219" s="41"/>
    </row>
    <row r="220" spans="9:9">
      <c r="I220" s="41"/>
    </row>
    <row r="221" spans="9:9">
      <c r="I221" s="41"/>
    </row>
    <row r="222" spans="9:9">
      <c r="I222" s="41"/>
    </row>
    <row r="223" spans="9:9">
      <c r="I223" s="41"/>
    </row>
    <row r="224" spans="9:9">
      <c r="I224" s="41"/>
    </row>
    <row r="225" spans="9:9">
      <c r="I225" s="41"/>
    </row>
    <row r="226" spans="9:9">
      <c r="I226" s="41"/>
    </row>
    <row r="227" spans="9:9">
      <c r="I227" s="41"/>
    </row>
    <row r="228" spans="9:9">
      <c r="I228" s="41"/>
    </row>
    <row r="229" spans="9:9">
      <c r="I229" s="41"/>
    </row>
    <row r="230" spans="9:9">
      <c r="I230" s="41"/>
    </row>
    <row r="231" spans="9:9">
      <c r="I231" s="41"/>
    </row>
    <row r="232" spans="9:9">
      <c r="I232" s="41"/>
    </row>
    <row r="233" spans="9:9">
      <c r="I233" s="41"/>
    </row>
    <row r="234" spans="9:9">
      <c r="I234" s="41"/>
    </row>
    <row r="235" spans="9:9">
      <c r="I235" s="41"/>
    </row>
    <row r="236" spans="9:9">
      <c r="I236" s="41"/>
    </row>
    <row r="237" spans="9:9">
      <c r="I237" s="41"/>
    </row>
    <row r="238" spans="9:9">
      <c r="I238" s="41"/>
    </row>
    <row r="239" spans="9:9">
      <c r="I239" s="41"/>
    </row>
    <row r="240" spans="9:9">
      <c r="I240" s="41"/>
    </row>
    <row r="241" spans="9:9">
      <c r="I241" s="41"/>
    </row>
    <row r="242" spans="9:9">
      <c r="I242" s="41"/>
    </row>
    <row r="243" spans="9:9">
      <c r="I243" s="41"/>
    </row>
    <row r="244" spans="9:9">
      <c r="I244" s="41"/>
    </row>
    <row r="245" spans="9:9">
      <c r="I245" s="41"/>
    </row>
    <row r="246" spans="9:9">
      <c r="I246" s="41"/>
    </row>
    <row r="247" spans="9:9">
      <c r="I247" s="41"/>
    </row>
    <row r="248" spans="9:9">
      <c r="I248" s="41"/>
    </row>
    <row r="249" spans="9:9">
      <c r="I249" s="41"/>
    </row>
    <row r="250" spans="9:9">
      <c r="I250" s="41"/>
    </row>
    <row r="251" spans="9:9">
      <c r="I251" s="41"/>
    </row>
    <row r="252" spans="9:9">
      <c r="I252" s="41"/>
    </row>
    <row r="253" spans="9:9">
      <c r="I253" s="41"/>
    </row>
    <row r="254" spans="9:9">
      <c r="I254" s="41"/>
    </row>
    <row r="255" spans="9:9">
      <c r="I255" s="41"/>
    </row>
    <row r="256" spans="9:9">
      <c r="I256" s="41"/>
    </row>
    <row r="257" spans="9:9">
      <c r="I257" s="41"/>
    </row>
    <row r="258" spans="9:9">
      <c r="I258" s="41"/>
    </row>
    <row r="259" spans="9:9">
      <c r="I259" s="41"/>
    </row>
    <row r="260" spans="9:9">
      <c r="I260" s="41"/>
    </row>
    <row r="261" spans="9:9">
      <c r="I261" s="41"/>
    </row>
    <row r="262" spans="9:9">
      <c r="I262" s="41"/>
    </row>
    <row r="263" spans="9:9">
      <c r="I263" s="41"/>
    </row>
    <row r="264" spans="9:9">
      <c r="I264" s="41"/>
    </row>
    <row r="265" spans="9:9">
      <c r="I265" s="41"/>
    </row>
    <row r="266" spans="9:9">
      <c r="I266" s="41"/>
    </row>
    <row r="267" spans="9:9">
      <c r="I267" s="41"/>
    </row>
    <row r="268" spans="9:9">
      <c r="I268" s="41"/>
    </row>
    <row r="269" spans="9:9">
      <c r="I269" s="41"/>
    </row>
    <row r="270" spans="9:9">
      <c r="I270" s="41"/>
    </row>
    <row r="271" spans="9:9">
      <c r="I271" s="41"/>
    </row>
    <row r="272" spans="9:9">
      <c r="I272" s="41"/>
    </row>
    <row r="273" spans="9:9">
      <c r="I273" s="41"/>
    </row>
    <row r="274" spans="9:9">
      <c r="I274" s="41"/>
    </row>
    <row r="275" spans="9:9">
      <c r="I275" s="41"/>
    </row>
    <row r="276" spans="9:9">
      <c r="I276" s="41"/>
    </row>
    <row r="277" spans="9:9">
      <c r="I277" s="41"/>
    </row>
    <row r="278" spans="9:9">
      <c r="I278" s="41"/>
    </row>
    <row r="279" spans="9:9">
      <c r="I279" s="41"/>
    </row>
    <row r="280" spans="9:9">
      <c r="I280" s="41"/>
    </row>
    <row r="281" spans="9:9">
      <c r="I281" s="41"/>
    </row>
    <row r="282" spans="9:9">
      <c r="I282" s="41"/>
    </row>
    <row r="283" spans="9:9">
      <c r="I283" s="41"/>
    </row>
    <row r="284" spans="9:9">
      <c r="I284" s="41"/>
    </row>
    <row r="285" spans="9:9">
      <c r="I285" s="41"/>
    </row>
    <row r="286" spans="9:9">
      <c r="I286" s="41"/>
    </row>
    <row r="287" spans="9:9">
      <c r="I287" s="41"/>
    </row>
    <row r="288" spans="9:9">
      <c r="I288" s="41"/>
    </row>
    <row r="289" spans="9:9">
      <c r="I289" s="41"/>
    </row>
    <row r="290" spans="9:9">
      <c r="I290" s="41"/>
    </row>
    <row r="291" spans="9:9">
      <c r="I291" s="41"/>
    </row>
    <row r="292" spans="9:9">
      <c r="I292" s="41"/>
    </row>
    <row r="293" spans="9:9">
      <c r="I293" s="41"/>
    </row>
    <row r="294" spans="9:9">
      <c r="I294" s="41"/>
    </row>
    <row r="295" spans="9:9">
      <c r="I295" s="41"/>
    </row>
    <row r="296" spans="9:9">
      <c r="I296" s="41"/>
    </row>
    <row r="297" spans="9:9">
      <c r="I297" s="41"/>
    </row>
    <row r="298" spans="9:9">
      <c r="I298" s="41"/>
    </row>
    <row r="299" spans="9:9">
      <c r="I299" s="41"/>
    </row>
    <row r="300" spans="9:9">
      <c r="I300" s="41"/>
    </row>
    <row r="301" spans="9:9">
      <c r="I301" s="41"/>
    </row>
  </sheetData>
  <mergeCells count="8">
    <mergeCell ref="Q29:Q37"/>
    <mergeCell ref="B4:C4"/>
    <mergeCell ref="B3:P3"/>
    <mergeCell ref="B6:H6"/>
    <mergeCell ref="B5:D5"/>
    <mergeCell ref="D4:O4"/>
    <mergeCell ref="J6:P6"/>
    <mergeCell ref="P35:P36"/>
  </mergeCells>
  <phoneticPr fontId="1" type="noConversion"/>
  <pageMargins left="1" right="1" top="0.75" bottom="1" header="0.5" footer="0.5"/>
  <pageSetup scale="99" orientation="landscape" r:id="rId1"/>
  <headerFooter alignWithMargins="0"/>
  <tableParts count="10">
    <tablePart r:id="rId2"/>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585D-FF3B-5945-A141-3DF1FF3F95E1}">
  <sheetPr>
    <pageSetUpPr fitToPage="1"/>
  </sheetPr>
  <dimension ref="A1:W301"/>
  <sheetViews>
    <sheetView showGridLines="0" zoomScale="87" zoomScaleNormal="90" zoomScaleSheetLayoutView="75" workbookViewId="0">
      <selection activeCell="K42" sqref="K42"/>
    </sheetView>
  </sheetViews>
  <sheetFormatPr baseColWidth="10" defaultColWidth="8.85546875" defaultRowHeight="13"/>
  <cols>
    <col min="1" max="1" width="3" style="1" customWidth="1"/>
    <col min="2" max="2" width="16.7109375" style="1" customWidth="1"/>
    <col min="3" max="3" width="7.28515625" style="1" customWidth="1"/>
    <col min="4" max="4" width="25.7109375" style="1" customWidth="1"/>
    <col min="5" max="5" width="34.7109375" style="4" customWidth="1"/>
    <col min="6" max="6" width="14.85546875" style="1" customWidth="1"/>
    <col min="7" max="7" width="9.7109375" style="1" customWidth="1"/>
    <col min="8" max="8" width="3.5703125" style="1" customWidth="1"/>
    <col min="9" max="9" width="0.7109375" style="1" customWidth="1"/>
    <col min="10" max="10" width="4.140625" style="1" customWidth="1"/>
    <col min="11" max="11" width="16.7109375" style="1" customWidth="1"/>
    <col min="12" max="12" width="7.28515625" style="1" customWidth="1"/>
    <col min="13" max="13" width="25.7109375" style="1" customWidth="1"/>
    <col min="14" max="14" width="34.7109375" style="1" customWidth="1"/>
    <col min="15" max="15" width="11.140625" style="1" customWidth="1"/>
    <col min="16" max="16" width="2.42578125" style="1" customWidth="1"/>
    <col min="17" max="16384" width="8.85546875" style="1"/>
  </cols>
  <sheetData>
    <row r="1" spans="1:23" ht="12.75" customHeight="1">
      <c r="B1" s="25"/>
      <c r="C1" s="28"/>
      <c r="D1" s="33"/>
      <c r="E1" s="29"/>
      <c r="F1" s="26"/>
      <c r="G1" s="68"/>
      <c r="H1" s="31"/>
      <c r="I1" s="32"/>
      <c r="J1" s="33"/>
      <c r="K1" s="27"/>
      <c r="L1" s="70"/>
      <c r="M1" s="11"/>
      <c r="N1" s="30"/>
      <c r="O1" s="31"/>
      <c r="P1" s="69"/>
      <c r="Q1" s="16"/>
      <c r="R1" s="17"/>
      <c r="S1" s="18"/>
      <c r="T1" s="19"/>
      <c r="V1" s="8"/>
      <c r="W1" s="16"/>
    </row>
    <row r="2" spans="1:23" ht="9.75" customHeight="1">
      <c r="B2" s="35"/>
      <c r="C2" s="35"/>
      <c r="D2" s="36"/>
      <c r="E2" s="37"/>
      <c r="F2" s="38"/>
      <c r="G2" s="39"/>
      <c r="H2" s="39"/>
      <c r="I2" s="39"/>
      <c r="J2" s="39"/>
      <c r="K2" s="39"/>
      <c r="L2" s="39"/>
      <c r="M2" s="39"/>
      <c r="N2" s="39"/>
      <c r="O2" s="39"/>
      <c r="P2" s="39"/>
      <c r="Q2" s="19"/>
      <c r="R2" s="19"/>
      <c r="S2" s="19"/>
      <c r="T2" s="19"/>
      <c r="U2" s="19"/>
      <c r="V2" s="19"/>
      <c r="W2" s="19"/>
    </row>
    <row r="3" spans="1:23" ht="135.75" customHeight="1" thickBot="1">
      <c r="B3" s="97" t="s">
        <v>35</v>
      </c>
      <c r="C3" s="97"/>
      <c r="D3" s="97"/>
      <c r="E3" s="97"/>
      <c r="F3" s="97"/>
      <c r="G3" s="97"/>
      <c r="H3" s="97"/>
      <c r="I3" s="97"/>
      <c r="J3" s="97"/>
      <c r="K3" s="97"/>
      <c r="L3" s="97"/>
      <c r="M3" s="97"/>
      <c r="N3" s="97"/>
      <c r="O3" s="97"/>
      <c r="P3" s="97"/>
      <c r="Q3" s="20"/>
      <c r="R3" s="20"/>
      <c r="S3" s="20"/>
      <c r="T3" s="20"/>
      <c r="U3" s="20"/>
      <c r="V3" s="20"/>
      <c r="W3" s="20"/>
    </row>
    <row r="4" spans="1:23" ht="59.25" customHeight="1">
      <c r="B4" s="101" t="s">
        <v>4</v>
      </c>
      <c r="C4" s="101"/>
      <c r="D4" s="104" t="s">
        <v>31</v>
      </c>
      <c r="E4" s="104"/>
      <c r="F4" s="104"/>
      <c r="G4" s="104"/>
      <c r="H4" s="104"/>
      <c r="I4" s="104"/>
      <c r="J4" s="104"/>
      <c r="K4" s="104"/>
      <c r="L4" s="104"/>
      <c r="M4" s="104"/>
      <c r="N4" s="104"/>
      <c r="O4" s="104"/>
      <c r="P4" s="24"/>
      <c r="Q4" s="15"/>
      <c r="R4" s="15"/>
      <c r="S4" s="15"/>
      <c r="T4" s="15"/>
      <c r="U4" s="15"/>
      <c r="V4" s="15"/>
      <c r="W4" s="15"/>
    </row>
    <row r="5" spans="1:23" ht="34.5" customHeight="1">
      <c r="B5" s="103" t="s">
        <v>30</v>
      </c>
      <c r="C5" s="103"/>
      <c r="D5" s="103"/>
      <c r="E5" s="1"/>
      <c r="F5" s="7"/>
      <c r="G5" s="7"/>
      <c r="H5"/>
      <c r="I5"/>
      <c r="J5"/>
      <c r="K5"/>
      <c r="L5"/>
      <c r="M5"/>
      <c r="N5"/>
      <c r="O5"/>
      <c r="P5" s="7"/>
      <c r="Q5"/>
    </row>
    <row r="6" spans="1:23" ht="54" customHeight="1" thickBot="1">
      <c r="A6" s="12"/>
      <c r="B6" s="102" t="s">
        <v>16</v>
      </c>
      <c r="C6" s="102"/>
      <c r="D6" s="102"/>
      <c r="E6" s="102"/>
      <c r="F6" s="102"/>
      <c r="G6" s="102"/>
      <c r="H6" s="102"/>
      <c r="I6" s="40"/>
      <c r="J6" s="102" t="s">
        <v>18</v>
      </c>
      <c r="K6" s="102"/>
      <c r="L6" s="102"/>
      <c r="M6" s="102"/>
      <c r="N6" s="102"/>
      <c r="O6" s="102"/>
      <c r="P6" s="102"/>
      <c r="Q6" s="21"/>
      <c r="R6" s="21"/>
      <c r="S6" s="21"/>
      <c r="T6" s="21"/>
      <c r="U6" s="21"/>
      <c r="V6" s="21"/>
      <c r="W6" s="21"/>
    </row>
    <row r="7" spans="1:23" ht="18">
      <c r="B7" s="60" t="s">
        <v>1</v>
      </c>
      <c r="C7" s="61"/>
      <c r="D7" s="62"/>
      <c r="E7" s="63"/>
      <c r="F7" s="62"/>
      <c r="G7" s="64">
        <v>0</v>
      </c>
      <c r="I7" s="41"/>
      <c r="K7" s="60" t="s">
        <v>3</v>
      </c>
      <c r="L7" s="65"/>
      <c r="M7" s="66"/>
      <c r="N7" s="66"/>
      <c r="O7" s="67">
        <v>0</v>
      </c>
      <c r="P7" s="34"/>
      <c r="Q7" s="34"/>
      <c r="R7" s="34"/>
      <c r="S7" s="34"/>
      <c r="T7" s="34"/>
    </row>
    <row r="8" spans="1:23" ht="26.25" customHeight="1">
      <c r="E8" s="1"/>
      <c r="I8" s="41"/>
    </row>
    <row r="9" spans="1:23" s="9" customFormat="1" ht="19">
      <c r="A9" s="1"/>
      <c r="I9" s="41"/>
      <c r="P9" s="22"/>
    </row>
    <row r="10" spans="1:23" ht="19">
      <c r="A10" s="2"/>
      <c r="B10" s="13" t="s">
        <v>13</v>
      </c>
      <c r="C10" s="9"/>
      <c r="D10" s="9"/>
      <c r="E10" s="9"/>
      <c r="F10" s="9"/>
      <c r="I10" s="41"/>
      <c r="K10" s="13" t="s">
        <v>19</v>
      </c>
      <c r="L10" s="9"/>
      <c r="M10" s="9"/>
      <c r="N10" s="9"/>
      <c r="O10" s="9"/>
      <c r="P10" s="14"/>
    </row>
    <row r="11" spans="1:23" ht="18">
      <c r="B11" s="55" t="s">
        <v>6</v>
      </c>
      <c r="C11" s="55" t="s">
        <v>14</v>
      </c>
      <c r="D11" s="58" t="s">
        <v>5</v>
      </c>
      <c r="E11" s="59" t="s">
        <v>8</v>
      </c>
      <c r="F11" s="56" t="s">
        <v>9</v>
      </c>
      <c r="G11" s="57" t="s">
        <v>7</v>
      </c>
      <c r="I11" s="41"/>
      <c r="K11" s="55" t="s">
        <v>6</v>
      </c>
      <c r="L11" s="55" t="s">
        <v>14</v>
      </c>
      <c r="M11" s="58" t="s">
        <v>5</v>
      </c>
      <c r="N11" s="59" t="s">
        <v>8</v>
      </c>
      <c r="O11" s="57" t="s">
        <v>17</v>
      </c>
    </row>
    <row r="12" spans="1:23" ht="16">
      <c r="B12" s="46"/>
      <c r="C12" s="46"/>
      <c r="D12" s="46"/>
      <c r="E12" s="47"/>
      <c r="F12" s="48"/>
      <c r="G12" s="49">
        <v>0</v>
      </c>
      <c r="I12" s="41"/>
      <c r="K12" s="46"/>
      <c r="L12" s="46"/>
      <c r="M12" s="46"/>
      <c r="N12" s="47"/>
      <c r="O12" s="49">
        <v>0</v>
      </c>
    </row>
    <row r="13" spans="1:23" ht="16">
      <c r="B13" s="46"/>
      <c r="C13" s="46"/>
      <c r="D13" s="46"/>
      <c r="E13" s="47"/>
      <c r="F13" s="48"/>
      <c r="G13" s="49">
        <v>0</v>
      </c>
      <c r="I13" s="41"/>
      <c r="K13" s="46"/>
      <c r="L13" s="46"/>
      <c r="M13" s="46"/>
      <c r="N13" s="47"/>
      <c r="O13" s="49">
        <v>0</v>
      </c>
    </row>
    <row r="14" spans="1:23" ht="16">
      <c r="B14" s="46"/>
      <c r="C14" s="46"/>
      <c r="D14" s="46"/>
      <c r="E14" s="47"/>
      <c r="F14" s="48"/>
      <c r="G14" s="49">
        <v>0</v>
      </c>
      <c r="I14" s="41"/>
      <c r="K14" s="46"/>
      <c r="L14" s="46"/>
      <c r="M14" s="46"/>
      <c r="N14" s="47"/>
      <c r="O14" s="49">
        <v>0</v>
      </c>
    </row>
    <row r="15" spans="1:23" ht="16">
      <c r="B15" s="46"/>
      <c r="C15" s="46"/>
      <c r="D15" s="46"/>
      <c r="E15" s="47"/>
      <c r="F15" s="48"/>
      <c r="G15" s="49">
        <v>0</v>
      </c>
      <c r="I15" s="41"/>
      <c r="K15" s="46"/>
      <c r="L15" s="46"/>
      <c r="M15" s="46"/>
      <c r="N15" s="47"/>
      <c r="O15" s="49"/>
    </row>
    <row r="16" spans="1:23" ht="16">
      <c r="B16" s="46"/>
      <c r="C16" s="46"/>
      <c r="D16" s="46"/>
      <c r="E16" s="47"/>
      <c r="F16" s="48"/>
      <c r="G16" s="49">
        <v>0</v>
      </c>
      <c r="I16" s="41"/>
      <c r="K16" s="46"/>
      <c r="L16" s="46"/>
      <c r="M16" s="46"/>
      <c r="N16" s="47"/>
      <c r="O16" s="49"/>
    </row>
    <row r="17" spans="2:17" ht="16">
      <c r="B17" s="46"/>
      <c r="C17" s="46"/>
      <c r="D17" s="46"/>
      <c r="E17" s="47"/>
      <c r="F17" s="48"/>
      <c r="G17" s="49">
        <v>0</v>
      </c>
      <c r="I17" s="41"/>
      <c r="K17" s="46"/>
      <c r="L17" s="46"/>
      <c r="M17" s="46"/>
      <c r="N17" s="47"/>
      <c r="O17" s="49"/>
    </row>
    <row r="18" spans="2:17" ht="16">
      <c r="B18" s="46"/>
      <c r="C18" s="46"/>
      <c r="D18" s="46"/>
      <c r="E18" s="47"/>
      <c r="F18" s="48"/>
      <c r="G18" s="49">
        <v>0</v>
      </c>
      <c r="I18" s="41"/>
      <c r="K18" s="46"/>
      <c r="L18" s="46"/>
      <c r="M18" s="46"/>
      <c r="N18" s="47"/>
      <c r="O18" s="49"/>
    </row>
    <row r="19" spans="2:17" ht="16">
      <c r="B19" s="46"/>
      <c r="C19" s="46"/>
      <c r="D19" s="46"/>
      <c r="E19" s="47"/>
      <c r="F19" s="48"/>
      <c r="G19" s="49">
        <v>0</v>
      </c>
      <c r="I19" s="41"/>
      <c r="K19" s="46"/>
      <c r="L19" s="46"/>
      <c r="M19" s="46"/>
      <c r="N19" s="47"/>
      <c r="O19" s="49"/>
    </row>
    <row r="20" spans="2:17" ht="16">
      <c r="B20" s="46"/>
      <c r="C20" s="46"/>
      <c r="D20" s="46"/>
      <c r="E20" s="47"/>
      <c r="F20" s="48"/>
      <c r="G20" s="49">
        <v>0</v>
      </c>
      <c r="I20" s="41"/>
      <c r="K20" s="46"/>
      <c r="L20" s="46"/>
      <c r="M20" s="46"/>
      <c r="N20" s="47"/>
      <c r="O20" s="49"/>
    </row>
    <row r="21" spans="2:17" ht="16">
      <c r="B21" s="46"/>
      <c r="C21" s="46"/>
      <c r="D21" s="46"/>
      <c r="E21" s="47"/>
      <c r="F21" s="48"/>
      <c r="G21" s="49">
        <v>0</v>
      </c>
      <c r="I21" s="41"/>
      <c r="K21" s="46"/>
      <c r="L21" s="46"/>
      <c r="M21" s="46"/>
      <c r="N21" s="47"/>
      <c r="O21" s="49"/>
    </row>
    <row r="22" spans="2:17" ht="16">
      <c r="B22" s="46"/>
      <c r="C22" s="46"/>
      <c r="D22" s="46"/>
      <c r="E22" s="47"/>
      <c r="F22" s="48"/>
      <c r="G22" s="49">
        <v>0</v>
      </c>
      <c r="I22" s="41"/>
      <c r="K22" s="46"/>
      <c r="L22" s="46"/>
      <c r="M22" s="46"/>
      <c r="N22" s="47"/>
      <c r="O22" s="49"/>
    </row>
    <row r="23" spans="2:17" ht="16">
      <c r="B23" s="46"/>
      <c r="C23" s="46"/>
      <c r="D23" s="46"/>
      <c r="E23" s="47"/>
      <c r="F23" s="48"/>
      <c r="G23" s="49">
        <v>0</v>
      </c>
      <c r="I23" s="41"/>
      <c r="K23" s="46"/>
      <c r="L23" s="46"/>
      <c r="M23" s="46"/>
      <c r="N23" s="47"/>
      <c r="O23" s="49"/>
    </row>
    <row r="24" spans="2:17" ht="16">
      <c r="B24" s="46"/>
      <c r="C24" s="46"/>
      <c r="D24" s="46"/>
      <c r="E24" s="47"/>
      <c r="F24" s="48"/>
      <c r="G24" s="49">
        <v>0</v>
      </c>
      <c r="I24" s="41"/>
      <c r="K24" s="46"/>
      <c r="L24" s="46"/>
      <c r="M24" s="46"/>
      <c r="N24" s="47"/>
      <c r="O24" s="49"/>
    </row>
    <row r="25" spans="2:17" ht="16">
      <c r="B25" s="46"/>
      <c r="C25" s="46"/>
      <c r="D25" s="46"/>
      <c r="E25" s="47"/>
      <c r="F25" s="48"/>
      <c r="G25" s="49">
        <v>0</v>
      </c>
      <c r="I25" s="41"/>
      <c r="K25" s="46"/>
      <c r="L25" s="46"/>
      <c r="M25" s="46"/>
      <c r="N25" s="47"/>
      <c r="O25" s="49"/>
    </row>
    <row r="26" spans="2:17" ht="16">
      <c r="B26" s="46"/>
      <c r="C26" s="46"/>
      <c r="D26" s="46"/>
      <c r="E26" s="47"/>
      <c r="F26" s="48"/>
      <c r="G26" s="49">
        <v>0</v>
      </c>
      <c r="I26" s="41"/>
      <c r="K26" s="46"/>
      <c r="L26" s="46"/>
      <c r="M26" s="46"/>
      <c r="N26" s="47"/>
      <c r="O26" s="49"/>
    </row>
    <row r="27" spans="2:17" ht="16">
      <c r="B27" s="46"/>
      <c r="C27" s="46"/>
      <c r="D27" s="46"/>
      <c r="E27" s="47"/>
      <c r="F27" s="48"/>
      <c r="G27" s="49">
        <v>0</v>
      </c>
      <c r="I27" s="41"/>
      <c r="K27" s="46"/>
      <c r="L27" s="46"/>
      <c r="M27" s="46"/>
      <c r="N27" s="47"/>
      <c r="O27" s="49"/>
    </row>
    <row r="28" spans="2:17" ht="16">
      <c r="B28" s="46"/>
      <c r="C28" s="46"/>
      <c r="D28" s="46"/>
      <c r="E28" s="47"/>
      <c r="F28" s="48"/>
      <c r="G28" s="49">
        <v>0</v>
      </c>
      <c r="I28" s="41"/>
      <c r="K28" s="46"/>
      <c r="L28" s="46"/>
      <c r="M28" s="46"/>
      <c r="N28" s="47"/>
      <c r="O28" s="49"/>
    </row>
    <row r="29" spans="2:17" ht="16" customHeight="1">
      <c r="B29" s="46"/>
      <c r="C29" s="46"/>
      <c r="D29" s="46"/>
      <c r="E29" s="47"/>
      <c r="F29" s="48"/>
      <c r="G29" s="49">
        <v>0</v>
      </c>
      <c r="I29" s="41"/>
      <c r="K29" s="46"/>
      <c r="L29" s="46"/>
      <c r="M29" s="46"/>
      <c r="N29" s="47"/>
      <c r="O29" s="49"/>
      <c r="Q29" s="100" t="s">
        <v>21</v>
      </c>
    </row>
    <row r="30" spans="2:17" ht="16">
      <c r="B30" s="46"/>
      <c r="C30" s="46"/>
      <c r="D30" s="46"/>
      <c r="E30" s="47"/>
      <c r="F30" s="48"/>
      <c r="G30" s="49">
        <v>0</v>
      </c>
      <c r="I30" s="41"/>
      <c r="K30" s="46"/>
      <c r="L30" s="46"/>
      <c r="M30" s="46"/>
      <c r="N30" s="47"/>
      <c r="O30" s="49"/>
      <c r="Q30" s="100"/>
    </row>
    <row r="31" spans="2:17" ht="16">
      <c r="B31" s="46"/>
      <c r="C31" s="46"/>
      <c r="D31" s="46"/>
      <c r="E31" s="47"/>
      <c r="F31" s="48"/>
      <c r="G31" s="49">
        <v>0</v>
      </c>
      <c r="I31" s="41"/>
      <c r="K31" s="46"/>
      <c r="L31" s="46"/>
      <c r="M31" s="46"/>
      <c r="N31" s="47"/>
      <c r="O31" s="49"/>
      <c r="Q31" s="100"/>
    </row>
    <row r="32" spans="2:17" ht="16">
      <c r="B32" s="46"/>
      <c r="C32" s="46"/>
      <c r="D32" s="46"/>
      <c r="E32" s="47"/>
      <c r="F32" s="48"/>
      <c r="G32" s="49">
        <v>0</v>
      </c>
      <c r="I32" s="41"/>
      <c r="K32" s="46"/>
      <c r="L32" s="46"/>
      <c r="M32" s="46"/>
      <c r="N32" s="47"/>
      <c r="O32" s="49"/>
      <c r="Q32" s="100"/>
    </row>
    <row r="33" spans="1:17" ht="16">
      <c r="B33" s="46"/>
      <c r="C33" s="46"/>
      <c r="D33" s="46"/>
      <c r="E33" s="47"/>
      <c r="F33" s="48"/>
      <c r="G33" s="49">
        <v>0</v>
      </c>
      <c r="I33" s="41"/>
      <c r="K33" s="46"/>
      <c r="L33" s="46"/>
      <c r="M33" s="46"/>
      <c r="N33" s="47"/>
      <c r="O33" s="49"/>
      <c r="Q33" s="100"/>
    </row>
    <row r="34" spans="1:17" ht="16">
      <c r="B34" s="46"/>
      <c r="C34" s="46"/>
      <c r="D34" s="46"/>
      <c r="E34" s="47"/>
      <c r="F34" s="48"/>
      <c r="G34" s="49">
        <v>0</v>
      </c>
      <c r="I34" s="41"/>
      <c r="K34" s="52"/>
      <c r="L34" s="52"/>
      <c r="M34" s="52"/>
      <c r="N34" s="52"/>
      <c r="O34" s="53"/>
      <c r="Q34" s="100"/>
    </row>
    <row r="35" spans="1:17" ht="16">
      <c r="B35" s="46"/>
      <c r="C35" s="46"/>
      <c r="D35" s="46"/>
      <c r="E35" s="47"/>
      <c r="F35" s="48"/>
      <c r="G35" s="49">
        <v>0</v>
      </c>
      <c r="I35" s="41"/>
      <c r="K35" s="46" t="s">
        <v>2</v>
      </c>
      <c r="L35" s="46"/>
      <c r="M35" s="46"/>
      <c r="N35" s="46"/>
      <c r="O35" s="54">
        <f>SUBTOTAL(109,Table1714[Amount])</f>
        <v>0</v>
      </c>
      <c r="P35" s="1" t="s">
        <v>22</v>
      </c>
      <c r="Q35" s="100"/>
    </row>
    <row r="36" spans="1:17" s="9" customFormat="1" ht="19">
      <c r="A36" s="1"/>
      <c r="B36" s="46"/>
      <c r="C36" s="46"/>
      <c r="D36" s="46"/>
      <c r="E36" s="47"/>
      <c r="F36" s="48"/>
      <c r="G36" s="49">
        <v>0</v>
      </c>
      <c r="I36" s="41"/>
      <c r="K36" s="1"/>
      <c r="L36" s="1"/>
      <c r="M36" s="1"/>
      <c r="N36" s="1"/>
      <c r="O36" s="1"/>
      <c r="P36" s="22"/>
      <c r="Q36" s="100"/>
    </row>
    <row r="37" spans="1:17" ht="16">
      <c r="B37" s="46"/>
      <c r="C37" s="46"/>
      <c r="D37" s="46"/>
      <c r="E37" s="47"/>
      <c r="F37" s="48"/>
      <c r="G37" s="49">
        <v>0</v>
      </c>
      <c r="I37" s="41"/>
      <c r="Q37" s="100"/>
    </row>
    <row r="38" spans="1:17" ht="16">
      <c r="B38" s="46"/>
      <c r="C38" s="46"/>
      <c r="D38" s="46"/>
      <c r="E38" s="47"/>
      <c r="F38" s="48"/>
      <c r="G38" s="49">
        <v>0</v>
      </c>
      <c r="I38" s="41"/>
    </row>
    <row r="39" spans="1:17" ht="16">
      <c r="B39" s="46"/>
      <c r="C39" s="46"/>
      <c r="D39" s="46"/>
      <c r="E39" s="47"/>
      <c r="F39" s="48"/>
      <c r="G39" s="49">
        <v>0</v>
      </c>
      <c r="I39" s="41"/>
    </row>
    <row r="40" spans="1:17" ht="16">
      <c r="B40" s="46"/>
      <c r="C40" s="46"/>
      <c r="D40" s="46"/>
      <c r="E40" s="47"/>
      <c r="F40" s="48"/>
      <c r="G40" s="49">
        <v>0</v>
      </c>
      <c r="I40" s="41"/>
    </row>
    <row r="41" spans="1:17" ht="19">
      <c r="B41" s="46"/>
      <c r="C41" s="46"/>
      <c r="D41" s="46"/>
      <c r="E41" s="47"/>
      <c r="F41" s="48"/>
      <c r="G41" s="49">
        <v>0</v>
      </c>
      <c r="I41" s="41"/>
      <c r="K41" s="13" t="s">
        <v>29</v>
      </c>
      <c r="L41" s="9"/>
      <c r="M41" s="9"/>
      <c r="N41" s="9"/>
      <c r="O41" s="9"/>
    </row>
    <row r="42" spans="1:17" ht="18">
      <c r="B42" s="46"/>
      <c r="C42" s="46"/>
      <c r="D42" s="46"/>
      <c r="E42" s="47"/>
      <c r="F42" s="48"/>
      <c r="G42" s="49">
        <v>0</v>
      </c>
      <c r="I42" s="41"/>
      <c r="K42" s="55" t="s">
        <v>6</v>
      </c>
      <c r="L42" s="55" t="s">
        <v>14</v>
      </c>
      <c r="M42" s="58" t="s">
        <v>5</v>
      </c>
      <c r="N42" s="59" t="s">
        <v>8</v>
      </c>
      <c r="O42" s="57" t="s">
        <v>17</v>
      </c>
    </row>
    <row r="43" spans="1:17" s="9" customFormat="1" ht="19">
      <c r="A43" s="1"/>
      <c r="B43" s="46"/>
      <c r="C43" s="46"/>
      <c r="D43" s="46"/>
      <c r="E43" s="47"/>
      <c r="F43" s="48"/>
      <c r="G43" s="49">
        <f>B43*F43</f>
        <v>0</v>
      </c>
      <c r="I43" s="41"/>
      <c r="K43" s="46"/>
      <c r="L43" s="46"/>
      <c r="M43" s="46"/>
      <c r="N43" s="47"/>
      <c r="O43" s="49">
        <v>0</v>
      </c>
      <c r="P43" s="22"/>
    </row>
    <row r="44" spans="1:17" ht="16">
      <c r="B44" s="42"/>
      <c r="C44" s="42"/>
      <c r="D44" s="42"/>
      <c r="E44" s="43"/>
      <c r="F44" s="44"/>
      <c r="G44" s="45"/>
      <c r="I44" s="41"/>
      <c r="K44" s="46"/>
      <c r="L44" s="46"/>
      <c r="M44" s="46"/>
      <c r="N44" s="47"/>
      <c r="O44" s="49">
        <v>0</v>
      </c>
    </row>
    <row r="45" spans="1:17" ht="16">
      <c r="B45" s="46" t="s">
        <v>2</v>
      </c>
      <c r="C45" s="46"/>
      <c r="D45" s="46"/>
      <c r="E45" s="47"/>
      <c r="F45" s="50"/>
      <c r="G45" s="51">
        <f>SUBTOTAL(109,Table1513[Cost])</f>
        <v>0</v>
      </c>
      <c r="I45" s="41"/>
      <c r="K45" s="46"/>
      <c r="L45" s="46"/>
      <c r="M45" s="46"/>
      <c r="N45" s="47"/>
      <c r="O45" s="49">
        <v>0</v>
      </c>
    </row>
    <row r="46" spans="1:17" ht="16">
      <c r="B46" s="14"/>
      <c r="C46" s="14"/>
      <c r="D46" s="14"/>
      <c r="E46" s="14"/>
      <c r="F46" s="14"/>
      <c r="G46" s="14"/>
      <c r="I46" s="41"/>
      <c r="K46" s="46"/>
      <c r="L46" s="46"/>
      <c r="M46" s="46"/>
      <c r="N46" s="47"/>
      <c r="O46" s="49">
        <v>0</v>
      </c>
    </row>
    <row r="47" spans="1:17" ht="16">
      <c r="I47" s="41"/>
      <c r="K47" s="46"/>
      <c r="L47" s="46"/>
      <c r="M47" s="46"/>
      <c r="N47" s="47"/>
      <c r="O47" s="49">
        <v>0</v>
      </c>
    </row>
    <row r="48" spans="1:17" ht="16">
      <c r="I48" s="41"/>
      <c r="K48" s="46"/>
      <c r="L48" s="46"/>
      <c r="M48" s="46"/>
      <c r="N48" s="47"/>
      <c r="O48" s="49">
        <v>0</v>
      </c>
    </row>
    <row r="49" spans="1:16" ht="16">
      <c r="I49" s="41"/>
      <c r="K49" s="46"/>
      <c r="L49" s="46"/>
      <c r="M49" s="46"/>
      <c r="N49" s="47"/>
      <c r="O49" s="49">
        <v>0</v>
      </c>
    </row>
    <row r="50" spans="1:16" s="9" customFormat="1" ht="19">
      <c r="A50" s="1"/>
      <c r="I50" s="41"/>
      <c r="K50" s="46"/>
      <c r="L50" s="46"/>
      <c r="M50" s="46"/>
      <c r="N50" s="47"/>
      <c r="O50" s="49">
        <v>0</v>
      </c>
      <c r="P50" s="22"/>
    </row>
    <row r="51" spans="1:16" ht="19">
      <c r="B51" s="13" t="s">
        <v>10</v>
      </c>
      <c r="C51" s="9"/>
      <c r="D51" s="9"/>
      <c r="E51" s="9"/>
      <c r="F51" s="9"/>
      <c r="G51" s="14"/>
      <c r="I51" s="41"/>
      <c r="K51" s="46"/>
      <c r="L51" s="46"/>
      <c r="M51" s="46"/>
      <c r="N51" s="47"/>
      <c r="O51" s="49">
        <v>0</v>
      </c>
    </row>
    <row r="52" spans="1:16" ht="18">
      <c r="B52" s="55" t="s">
        <v>6</v>
      </c>
      <c r="C52" s="55" t="s">
        <v>14</v>
      </c>
      <c r="D52" s="58" t="s">
        <v>5</v>
      </c>
      <c r="E52" s="59" t="s">
        <v>8</v>
      </c>
      <c r="F52" s="56" t="s">
        <v>9</v>
      </c>
      <c r="G52" s="57" t="s">
        <v>7</v>
      </c>
      <c r="I52" s="41"/>
      <c r="K52" s="46"/>
      <c r="L52" s="46"/>
      <c r="M52" s="46"/>
      <c r="N52" s="47"/>
      <c r="O52" s="49">
        <v>0</v>
      </c>
    </row>
    <row r="53" spans="1:16" ht="16">
      <c r="B53" s="46"/>
      <c r="C53" s="46"/>
      <c r="D53" s="46"/>
      <c r="E53" s="47"/>
      <c r="F53" s="48"/>
      <c r="G53" s="49">
        <v>0</v>
      </c>
      <c r="I53" s="41"/>
      <c r="K53" s="46"/>
      <c r="L53" s="46"/>
      <c r="M53" s="46"/>
      <c r="N53" s="47"/>
      <c r="O53" s="49">
        <v>0</v>
      </c>
    </row>
    <row r="54" spans="1:16" ht="16">
      <c r="B54" s="46"/>
      <c r="C54" s="46"/>
      <c r="D54" s="46"/>
      <c r="E54" s="47"/>
      <c r="F54" s="48"/>
      <c r="G54" s="49">
        <v>0</v>
      </c>
      <c r="I54" s="41"/>
      <c r="K54" s="46"/>
      <c r="L54" s="46"/>
      <c r="M54" s="46"/>
      <c r="N54" s="47"/>
      <c r="O54" s="49">
        <v>0</v>
      </c>
    </row>
    <row r="55" spans="1:16" ht="16">
      <c r="B55" s="46"/>
      <c r="C55" s="46"/>
      <c r="D55" s="46"/>
      <c r="E55" s="47"/>
      <c r="F55" s="48"/>
      <c r="G55" s="49">
        <v>0</v>
      </c>
      <c r="I55" s="41"/>
      <c r="K55" s="46"/>
      <c r="L55" s="46"/>
      <c r="M55" s="46"/>
      <c r="N55" s="47"/>
      <c r="O55" s="49">
        <v>0</v>
      </c>
    </row>
    <row r="56" spans="1:16" ht="16">
      <c r="B56" s="46"/>
      <c r="C56" s="46"/>
      <c r="D56" s="46"/>
      <c r="E56" s="47"/>
      <c r="F56" s="48"/>
      <c r="G56" s="49">
        <v>0</v>
      </c>
      <c r="I56" s="41"/>
      <c r="K56" s="46"/>
      <c r="L56" s="46"/>
      <c r="M56" s="46"/>
      <c r="N56" s="47"/>
      <c r="O56" s="49">
        <v>0</v>
      </c>
    </row>
    <row r="57" spans="1:16" ht="16">
      <c r="B57" s="46"/>
      <c r="C57" s="46"/>
      <c r="D57" s="46"/>
      <c r="E57" s="47"/>
      <c r="F57" s="48"/>
      <c r="G57" s="49">
        <v>0</v>
      </c>
      <c r="I57" s="41"/>
      <c r="K57" s="46"/>
      <c r="L57" s="46"/>
      <c r="M57" s="46"/>
      <c r="N57" s="47"/>
      <c r="O57" s="49">
        <v>0</v>
      </c>
    </row>
    <row r="58" spans="1:16" ht="16">
      <c r="B58" s="46"/>
      <c r="C58" s="46"/>
      <c r="D58" s="46"/>
      <c r="E58" s="47"/>
      <c r="F58" s="48"/>
      <c r="G58" s="49">
        <v>0</v>
      </c>
      <c r="I58" s="41"/>
      <c r="K58" s="46"/>
      <c r="L58" s="46"/>
      <c r="M58" s="46"/>
      <c r="N58" s="47"/>
      <c r="O58" s="49">
        <v>0</v>
      </c>
    </row>
    <row r="59" spans="1:16" ht="16">
      <c r="B59" s="46"/>
      <c r="C59" s="46"/>
      <c r="D59" s="46"/>
      <c r="E59" s="47"/>
      <c r="F59" s="48"/>
      <c r="G59" s="49">
        <v>0</v>
      </c>
      <c r="I59" s="41"/>
      <c r="K59" s="46"/>
      <c r="L59" s="46"/>
      <c r="M59" s="46"/>
      <c r="N59" s="47"/>
      <c r="O59" s="49">
        <v>0</v>
      </c>
    </row>
    <row r="60" spans="1:16" ht="16">
      <c r="B60" s="46"/>
      <c r="C60" s="46"/>
      <c r="D60" s="46"/>
      <c r="E60" s="47"/>
      <c r="F60" s="48"/>
      <c r="G60" s="49">
        <v>0</v>
      </c>
      <c r="I60" s="41"/>
      <c r="K60" s="46" t="s">
        <v>2</v>
      </c>
      <c r="L60" s="46"/>
      <c r="M60" s="46"/>
      <c r="N60" s="47"/>
      <c r="O60" s="51">
        <f>SUBTOTAL(109,Table181231[Amount])</f>
        <v>0</v>
      </c>
    </row>
    <row r="61" spans="1:16" ht="16">
      <c r="B61" s="46"/>
      <c r="C61" s="46"/>
      <c r="D61" s="46"/>
      <c r="E61" s="47"/>
      <c r="F61" s="48"/>
      <c r="G61" s="49">
        <v>0</v>
      </c>
      <c r="I61" s="41"/>
    </row>
    <row r="62" spans="1:16" ht="16">
      <c r="B62" s="46"/>
      <c r="C62" s="46"/>
      <c r="D62" s="46"/>
      <c r="E62" s="47"/>
      <c r="F62" s="48"/>
      <c r="G62" s="49">
        <v>0</v>
      </c>
      <c r="I62" s="41"/>
    </row>
    <row r="63" spans="1:16" ht="16">
      <c r="B63" s="46"/>
      <c r="C63" s="46"/>
      <c r="D63" s="46"/>
      <c r="E63" s="47"/>
      <c r="F63" s="48"/>
      <c r="G63" s="49">
        <v>0</v>
      </c>
      <c r="I63" s="41"/>
    </row>
    <row r="64" spans="1:16" ht="16">
      <c r="B64" s="46"/>
      <c r="C64" s="46"/>
      <c r="D64" s="46"/>
      <c r="E64" s="47"/>
      <c r="F64" s="48"/>
      <c r="G64" s="49">
        <v>0</v>
      </c>
      <c r="I64" s="41"/>
    </row>
    <row r="65" spans="2:15" ht="16">
      <c r="B65" s="46"/>
      <c r="C65" s="46"/>
      <c r="D65" s="46"/>
      <c r="E65" s="47"/>
      <c r="F65" s="48"/>
      <c r="G65" s="49">
        <v>0</v>
      </c>
      <c r="I65" s="41"/>
    </row>
    <row r="66" spans="2:15" ht="19">
      <c r="B66" s="46"/>
      <c r="C66" s="46"/>
      <c r="D66" s="46"/>
      <c r="E66" s="47"/>
      <c r="F66" s="48"/>
      <c r="G66" s="49">
        <v>0</v>
      </c>
      <c r="I66" s="41"/>
      <c r="K66" s="13" t="s">
        <v>12</v>
      </c>
      <c r="L66" s="9"/>
      <c r="M66" s="9"/>
      <c r="N66" s="9"/>
      <c r="O66" s="9"/>
    </row>
    <row r="67" spans="2:15" ht="18">
      <c r="B67" s="46"/>
      <c r="C67" s="46"/>
      <c r="D67" s="46"/>
      <c r="E67" s="47"/>
      <c r="F67" s="48"/>
      <c r="G67" s="49">
        <v>0</v>
      </c>
      <c r="I67" s="41"/>
      <c r="K67" s="55" t="s">
        <v>6</v>
      </c>
      <c r="L67" s="55" t="s">
        <v>14</v>
      </c>
      <c r="M67" s="58" t="s">
        <v>5</v>
      </c>
      <c r="N67" s="59" t="s">
        <v>8</v>
      </c>
      <c r="O67" s="57" t="s">
        <v>17</v>
      </c>
    </row>
    <row r="68" spans="2:15" ht="16">
      <c r="B68" s="46"/>
      <c r="C68" s="46"/>
      <c r="D68" s="46"/>
      <c r="E68" s="47"/>
      <c r="F68" s="48"/>
      <c r="G68" s="49">
        <v>0</v>
      </c>
      <c r="I68" s="41"/>
      <c r="K68" s="46"/>
      <c r="L68" s="46"/>
      <c r="M68" s="46"/>
      <c r="N68" s="47"/>
      <c r="O68" s="49">
        <v>0</v>
      </c>
    </row>
    <row r="69" spans="2:15" ht="16">
      <c r="B69" s="46"/>
      <c r="C69" s="46"/>
      <c r="D69" s="46"/>
      <c r="E69" s="47"/>
      <c r="F69" s="48"/>
      <c r="G69" s="49">
        <v>0</v>
      </c>
      <c r="I69" s="41"/>
      <c r="K69" s="46"/>
      <c r="L69" s="46"/>
      <c r="M69" s="46"/>
      <c r="N69" s="47"/>
      <c r="O69" s="49">
        <v>0</v>
      </c>
    </row>
    <row r="70" spans="2:15" ht="16">
      <c r="B70" s="46" t="s">
        <v>2</v>
      </c>
      <c r="C70" s="46"/>
      <c r="D70" s="46"/>
      <c r="E70" s="47"/>
      <c r="F70" s="50"/>
      <c r="G70" s="51">
        <f>SUBTOTAL(109,Table1917[Cost])</f>
        <v>0</v>
      </c>
      <c r="I70" s="41"/>
      <c r="K70" s="46"/>
      <c r="L70" s="46"/>
      <c r="M70" s="46"/>
      <c r="N70" s="47"/>
      <c r="O70" s="49">
        <v>0</v>
      </c>
    </row>
    <row r="71" spans="2:15" ht="16">
      <c r="B71" s="10"/>
      <c r="C71" s="10"/>
      <c r="D71" s="10"/>
      <c r="E71" s="10"/>
      <c r="F71" s="10"/>
      <c r="G71" s="3"/>
      <c r="I71" s="41"/>
      <c r="K71" s="46"/>
      <c r="L71" s="46"/>
      <c r="M71" s="46"/>
      <c r="N71" s="47"/>
      <c r="O71" s="49">
        <v>0</v>
      </c>
    </row>
    <row r="72" spans="2:15" ht="16">
      <c r="I72" s="41"/>
      <c r="K72" s="46"/>
      <c r="L72" s="46"/>
      <c r="M72" s="46"/>
      <c r="N72" s="47"/>
      <c r="O72" s="49">
        <v>0</v>
      </c>
    </row>
    <row r="73" spans="2:15" ht="16">
      <c r="I73" s="41"/>
      <c r="K73" s="46"/>
      <c r="L73" s="46"/>
      <c r="M73" s="46"/>
      <c r="N73" s="47"/>
      <c r="O73" s="49">
        <v>0</v>
      </c>
    </row>
    <row r="74" spans="2:15" ht="16">
      <c r="I74" s="41"/>
      <c r="K74" s="46"/>
      <c r="L74" s="46"/>
      <c r="M74" s="46"/>
      <c r="N74" s="47"/>
      <c r="O74" s="49">
        <v>0</v>
      </c>
    </row>
    <row r="75" spans="2:15" ht="16">
      <c r="I75" s="41"/>
      <c r="K75" s="46"/>
      <c r="L75" s="46"/>
      <c r="M75" s="46"/>
      <c r="N75" s="47"/>
      <c r="O75" s="49">
        <v>0</v>
      </c>
    </row>
    <row r="76" spans="2:15" ht="16">
      <c r="I76" s="41"/>
      <c r="K76" s="46"/>
      <c r="L76" s="46"/>
      <c r="M76" s="46"/>
      <c r="N76" s="47"/>
      <c r="O76" s="49">
        <v>0</v>
      </c>
    </row>
    <row r="77" spans="2:15" ht="19">
      <c r="B77" s="13" t="s">
        <v>0</v>
      </c>
      <c r="C77" s="9"/>
      <c r="D77" s="9"/>
      <c r="E77" s="9"/>
      <c r="F77" s="9"/>
      <c r="G77" s="9"/>
      <c r="I77" s="41"/>
      <c r="K77" s="46"/>
      <c r="L77" s="46"/>
      <c r="M77" s="46"/>
      <c r="N77" s="47"/>
      <c r="O77" s="49">
        <v>0</v>
      </c>
    </row>
    <row r="78" spans="2:15" ht="18">
      <c r="B78" s="55" t="s">
        <v>6</v>
      </c>
      <c r="C78" s="55" t="s">
        <v>14</v>
      </c>
      <c r="D78" s="58" t="s">
        <v>5</v>
      </c>
      <c r="E78" s="59" t="s">
        <v>8</v>
      </c>
      <c r="F78" s="56" t="s">
        <v>9</v>
      </c>
      <c r="G78" s="57" t="s">
        <v>7</v>
      </c>
      <c r="I78" s="41"/>
      <c r="K78" s="46"/>
      <c r="L78" s="46"/>
      <c r="M78" s="46"/>
      <c r="N78" s="47"/>
      <c r="O78" s="49">
        <v>0</v>
      </c>
    </row>
    <row r="79" spans="2:15" ht="16">
      <c r="B79" s="46"/>
      <c r="C79" s="46"/>
      <c r="D79" s="46"/>
      <c r="E79" s="47"/>
      <c r="F79" s="48"/>
      <c r="G79" s="49">
        <v>0</v>
      </c>
      <c r="I79" s="41"/>
      <c r="K79" s="46"/>
      <c r="L79" s="46"/>
      <c r="M79" s="46"/>
      <c r="N79" s="47"/>
      <c r="O79" s="49">
        <v>0</v>
      </c>
    </row>
    <row r="80" spans="2:15" ht="16">
      <c r="B80" s="46"/>
      <c r="C80" s="46"/>
      <c r="D80" s="46"/>
      <c r="E80" s="47"/>
      <c r="F80" s="48"/>
      <c r="G80" s="49">
        <v>0</v>
      </c>
      <c r="I80" s="41"/>
      <c r="K80" s="46"/>
      <c r="L80" s="46"/>
      <c r="M80" s="46"/>
      <c r="N80" s="47"/>
      <c r="O80" s="49">
        <v>0</v>
      </c>
    </row>
    <row r="81" spans="2:15" ht="16">
      <c r="B81" s="46"/>
      <c r="C81" s="46"/>
      <c r="D81" s="46"/>
      <c r="E81" s="47"/>
      <c r="F81" s="48"/>
      <c r="G81" s="49">
        <v>0</v>
      </c>
      <c r="I81" s="41"/>
      <c r="K81" s="46"/>
      <c r="L81" s="46"/>
      <c r="M81" s="46"/>
      <c r="N81" s="47"/>
      <c r="O81" s="49">
        <v>0</v>
      </c>
    </row>
    <row r="82" spans="2:15" ht="16">
      <c r="B82" s="46"/>
      <c r="C82" s="46"/>
      <c r="D82" s="46"/>
      <c r="E82" s="47"/>
      <c r="F82" s="48"/>
      <c r="G82" s="49">
        <v>0</v>
      </c>
      <c r="I82" s="41"/>
      <c r="K82" s="46"/>
      <c r="L82" s="46"/>
      <c r="M82" s="46"/>
      <c r="N82" s="47"/>
      <c r="O82" s="49">
        <v>0</v>
      </c>
    </row>
    <row r="83" spans="2:15" ht="16">
      <c r="B83" s="46"/>
      <c r="C83" s="46"/>
      <c r="D83" s="46"/>
      <c r="E83" s="47"/>
      <c r="F83" s="48"/>
      <c r="G83" s="49">
        <v>0</v>
      </c>
      <c r="I83" s="41"/>
      <c r="K83" s="46"/>
      <c r="L83" s="46"/>
      <c r="M83" s="46"/>
      <c r="N83" s="47"/>
      <c r="O83" s="49">
        <v>0</v>
      </c>
    </row>
    <row r="84" spans="2:15" ht="16">
      <c r="B84" s="46"/>
      <c r="C84" s="46"/>
      <c r="D84" s="46"/>
      <c r="E84" s="47"/>
      <c r="F84" s="48"/>
      <c r="G84" s="49">
        <v>0</v>
      </c>
      <c r="I84" s="41"/>
      <c r="K84" s="46"/>
      <c r="L84" s="46"/>
      <c r="M84" s="46"/>
      <c r="N84" s="47"/>
      <c r="O84" s="49">
        <v>0</v>
      </c>
    </row>
    <row r="85" spans="2:15" ht="16">
      <c r="B85" s="46"/>
      <c r="C85" s="46"/>
      <c r="D85" s="46"/>
      <c r="E85" s="47"/>
      <c r="F85" s="48"/>
      <c r="G85" s="49">
        <v>0</v>
      </c>
      <c r="I85" s="41"/>
      <c r="K85" s="46" t="s">
        <v>2</v>
      </c>
      <c r="L85" s="46"/>
      <c r="M85" s="46"/>
      <c r="N85" s="47"/>
      <c r="O85" s="51">
        <f>SUBTOTAL(109,Table1815[Amount])</f>
        <v>0</v>
      </c>
    </row>
    <row r="86" spans="2:15" ht="16">
      <c r="B86" s="46"/>
      <c r="C86" s="46"/>
      <c r="D86" s="46"/>
      <c r="E86" s="47"/>
      <c r="F86" s="48"/>
      <c r="G86" s="49">
        <v>0</v>
      </c>
      <c r="I86" s="41"/>
    </row>
    <row r="87" spans="2:15" ht="16">
      <c r="B87" s="46"/>
      <c r="C87" s="46"/>
      <c r="D87" s="46"/>
      <c r="E87" s="47"/>
      <c r="F87" s="48"/>
      <c r="G87" s="49">
        <v>0</v>
      </c>
      <c r="I87" s="41"/>
    </row>
    <row r="88" spans="2:15" ht="16">
      <c r="B88" s="46"/>
      <c r="C88" s="46"/>
      <c r="D88" s="46"/>
      <c r="E88" s="47"/>
      <c r="F88" s="48"/>
      <c r="G88" s="49">
        <v>0</v>
      </c>
      <c r="I88" s="41"/>
    </row>
    <row r="89" spans="2:15" ht="16">
      <c r="B89" s="46"/>
      <c r="C89" s="46"/>
      <c r="D89" s="46"/>
      <c r="E89" s="47"/>
      <c r="F89" s="48"/>
      <c r="G89" s="49">
        <v>0</v>
      </c>
      <c r="I89" s="41"/>
    </row>
    <row r="90" spans="2:15" ht="19">
      <c r="B90" s="46"/>
      <c r="C90" s="46"/>
      <c r="D90" s="46"/>
      <c r="E90" s="47"/>
      <c r="F90" s="48"/>
      <c r="G90" s="49">
        <v>0</v>
      </c>
      <c r="I90" s="41"/>
      <c r="K90" s="13" t="s">
        <v>20</v>
      </c>
      <c r="L90" s="9"/>
      <c r="M90" s="9"/>
      <c r="N90" s="9"/>
      <c r="O90" s="9"/>
    </row>
    <row r="91" spans="2:15" ht="18">
      <c r="B91" s="46"/>
      <c r="C91" s="46"/>
      <c r="D91" s="46"/>
      <c r="E91" s="47"/>
      <c r="F91" s="48"/>
      <c r="G91" s="49">
        <v>0</v>
      </c>
      <c r="I91" s="41"/>
      <c r="K91" s="55" t="s">
        <v>6</v>
      </c>
      <c r="L91" s="55" t="s">
        <v>14</v>
      </c>
      <c r="M91" s="58" t="s">
        <v>5</v>
      </c>
      <c r="N91" s="59" t="s">
        <v>8</v>
      </c>
      <c r="O91" s="57" t="s">
        <v>17</v>
      </c>
    </row>
    <row r="92" spans="2:15" ht="16">
      <c r="B92" s="46" t="s">
        <v>2</v>
      </c>
      <c r="C92" s="46"/>
      <c r="D92" s="46"/>
      <c r="E92" s="47"/>
      <c r="F92" s="50"/>
      <c r="G92" s="51">
        <f>SUBTOTAL(109,Table2026[Cost])</f>
        <v>0</v>
      </c>
      <c r="I92" s="41"/>
      <c r="K92" s="46"/>
      <c r="L92" s="46"/>
      <c r="M92" s="46"/>
      <c r="N92" s="47"/>
      <c r="O92" s="49">
        <v>0</v>
      </c>
    </row>
    <row r="93" spans="2:15" ht="16">
      <c r="B93" s="10"/>
      <c r="C93" s="10"/>
      <c r="D93" s="10"/>
      <c r="E93" s="10"/>
      <c r="F93" s="10"/>
      <c r="G93" s="3"/>
      <c r="I93" s="41"/>
      <c r="K93" s="46"/>
      <c r="L93" s="46"/>
      <c r="M93" s="46"/>
      <c r="N93" s="47"/>
      <c r="O93" s="49">
        <v>0</v>
      </c>
    </row>
    <row r="94" spans="2:15" ht="16">
      <c r="I94" s="41"/>
      <c r="K94" s="46"/>
      <c r="L94" s="46"/>
      <c r="M94" s="46"/>
      <c r="N94" s="47"/>
      <c r="O94" s="49">
        <v>0</v>
      </c>
    </row>
    <row r="95" spans="2:15" ht="16">
      <c r="I95" s="41"/>
      <c r="K95" s="46"/>
      <c r="L95" s="46"/>
      <c r="M95" s="46"/>
      <c r="N95" s="47"/>
      <c r="O95" s="49">
        <v>0</v>
      </c>
    </row>
    <row r="96" spans="2:15" ht="16">
      <c r="I96" s="41"/>
      <c r="K96" s="46"/>
      <c r="L96" s="46"/>
      <c r="M96" s="46"/>
      <c r="N96" s="47"/>
      <c r="O96" s="49">
        <v>0</v>
      </c>
    </row>
    <row r="97" spans="2:15" ht="16">
      <c r="I97" s="41"/>
      <c r="K97" s="46"/>
      <c r="L97" s="46"/>
      <c r="M97" s="46"/>
      <c r="N97" s="47"/>
      <c r="O97" s="49">
        <v>0</v>
      </c>
    </row>
    <row r="98" spans="2:15" ht="19">
      <c r="B98" s="13" t="s">
        <v>15</v>
      </c>
      <c r="C98" s="9"/>
      <c r="D98" s="9"/>
      <c r="E98" s="9"/>
      <c r="F98" s="9"/>
      <c r="G98" s="9"/>
      <c r="I98" s="41"/>
      <c r="K98" s="46"/>
      <c r="L98" s="46"/>
      <c r="M98" s="46"/>
      <c r="N98" s="47"/>
      <c r="O98" s="49">
        <v>0</v>
      </c>
    </row>
    <row r="99" spans="2:15" ht="18">
      <c r="B99" s="55" t="s">
        <v>6</v>
      </c>
      <c r="C99" s="55" t="s">
        <v>14</v>
      </c>
      <c r="D99" s="58" t="s">
        <v>5</v>
      </c>
      <c r="E99" s="59" t="s">
        <v>8</v>
      </c>
      <c r="F99" s="56" t="s">
        <v>9</v>
      </c>
      <c r="G99" s="57" t="s">
        <v>7</v>
      </c>
      <c r="I99" s="41"/>
      <c r="K99" s="46"/>
      <c r="L99" s="46"/>
      <c r="M99" s="46"/>
      <c r="N99" s="47"/>
      <c r="O99" s="49">
        <v>0</v>
      </c>
    </row>
    <row r="100" spans="2:15" ht="16">
      <c r="B100" s="46"/>
      <c r="C100" s="46"/>
      <c r="D100" s="46"/>
      <c r="E100" s="47"/>
      <c r="F100" s="48"/>
      <c r="G100" s="49">
        <v>0</v>
      </c>
      <c r="I100" s="41"/>
      <c r="K100" s="46"/>
      <c r="L100" s="46"/>
      <c r="M100" s="46"/>
      <c r="N100" s="47"/>
      <c r="O100" s="49">
        <v>0</v>
      </c>
    </row>
    <row r="101" spans="2:15" ht="16">
      <c r="B101" s="46"/>
      <c r="C101" s="46"/>
      <c r="D101" s="46"/>
      <c r="E101" s="47"/>
      <c r="F101" s="48"/>
      <c r="G101" s="49">
        <v>0</v>
      </c>
      <c r="I101" s="41"/>
      <c r="K101" s="46"/>
      <c r="L101" s="46"/>
      <c r="M101" s="46"/>
      <c r="N101" s="47"/>
      <c r="O101" s="49">
        <v>0</v>
      </c>
    </row>
    <row r="102" spans="2:15" ht="16">
      <c r="B102" s="46"/>
      <c r="C102" s="46"/>
      <c r="D102" s="46"/>
      <c r="E102" s="47"/>
      <c r="F102" s="48"/>
      <c r="G102" s="49">
        <v>0</v>
      </c>
      <c r="I102" s="41"/>
      <c r="K102" s="46"/>
      <c r="L102" s="46"/>
      <c r="M102" s="46"/>
      <c r="N102" s="47"/>
      <c r="O102" s="49">
        <v>0</v>
      </c>
    </row>
    <row r="103" spans="2:15" ht="16">
      <c r="B103" s="46"/>
      <c r="C103" s="46"/>
      <c r="D103" s="46"/>
      <c r="E103" s="47"/>
      <c r="F103" s="48"/>
      <c r="G103" s="49">
        <v>0</v>
      </c>
      <c r="I103" s="41"/>
      <c r="K103" s="46"/>
      <c r="L103" s="46"/>
      <c r="M103" s="46"/>
      <c r="N103" s="47"/>
      <c r="O103" s="49">
        <v>0</v>
      </c>
    </row>
    <row r="104" spans="2:15" ht="16">
      <c r="B104" s="46"/>
      <c r="C104" s="46"/>
      <c r="D104" s="46"/>
      <c r="E104" s="47"/>
      <c r="F104" s="48"/>
      <c r="G104" s="49">
        <v>0</v>
      </c>
      <c r="I104" s="41"/>
      <c r="K104" s="46"/>
      <c r="L104" s="46"/>
      <c r="M104" s="46"/>
      <c r="N104" s="47"/>
      <c r="O104" s="49">
        <v>0</v>
      </c>
    </row>
    <row r="105" spans="2:15" ht="16">
      <c r="B105" s="46"/>
      <c r="C105" s="46"/>
      <c r="D105" s="46"/>
      <c r="E105" s="47"/>
      <c r="F105" s="48"/>
      <c r="G105" s="49">
        <v>0</v>
      </c>
      <c r="I105" s="41"/>
      <c r="K105" s="46"/>
      <c r="L105" s="46"/>
      <c r="M105" s="46"/>
      <c r="N105" s="47"/>
      <c r="O105" s="49">
        <v>0</v>
      </c>
    </row>
    <row r="106" spans="2:15" ht="16">
      <c r="B106" s="46"/>
      <c r="C106" s="46"/>
      <c r="D106" s="46"/>
      <c r="E106" s="47"/>
      <c r="F106" s="48"/>
      <c r="G106" s="49">
        <v>0</v>
      </c>
      <c r="I106" s="41"/>
      <c r="K106" s="46"/>
      <c r="L106" s="46"/>
      <c r="M106" s="46"/>
      <c r="N106" s="47"/>
      <c r="O106" s="49">
        <v>0</v>
      </c>
    </row>
    <row r="107" spans="2:15" ht="16">
      <c r="B107" s="46"/>
      <c r="C107" s="46"/>
      <c r="D107" s="46"/>
      <c r="E107" s="47"/>
      <c r="F107" s="48"/>
      <c r="G107" s="49">
        <v>0</v>
      </c>
      <c r="I107" s="41"/>
      <c r="K107" s="46"/>
      <c r="L107" s="46"/>
      <c r="M107" s="46"/>
      <c r="N107" s="47"/>
      <c r="O107" s="49">
        <v>0</v>
      </c>
    </row>
    <row r="108" spans="2:15" ht="16">
      <c r="B108" t="s">
        <v>2</v>
      </c>
      <c r="C108"/>
      <c r="D108"/>
      <c r="E108"/>
      <c r="F108"/>
      <c r="G108" s="23">
        <f>SUBTOTAL(109,Table2127[Cost])</f>
        <v>0</v>
      </c>
      <c r="I108" s="41"/>
      <c r="K108" s="46"/>
      <c r="L108" s="46"/>
      <c r="M108" s="46"/>
      <c r="N108" s="47"/>
      <c r="O108" s="49">
        <v>0</v>
      </c>
    </row>
    <row r="109" spans="2:15" ht="16">
      <c r="B109" s="10"/>
      <c r="C109" s="10"/>
      <c r="D109" s="10"/>
      <c r="E109" s="10"/>
      <c r="F109" s="10"/>
      <c r="G109" s="3"/>
      <c r="I109" s="41"/>
      <c r="K109" s="46"/>
      <c r="L109" s="46"/>
      <c r="M109" s="46"/>
      <c r="N109" s="47"/>
      <c r="O109" s="49">
        <v>0</v>
      </c>
    </row>
    <row r="110" spans="2:15" ht="16">
      <c r="I110" s="41"/>
      <c r="K110" s="46"/>
      <c r="L110" s="46"/>
      <c r="M110" s="46"/>
      <c r="N110" s="47"/>
      <c r="O110" s="49">
        <v>0</v>
      </c>
    </row>
    <row r="111" spans="2:15" ht="16">
      <c r="I111" s="41"/>
      <c r="K111" s="46"/>
      <c r="L111" s="46"/>
      <c r="M111" s="46"/>
      <c r="N111" s="47"/>
      <c r="O111" s="49">
        <v>0</v>
      </c>
    </row>
    <row r="112" spans="2:15" ht="19">
      <c r="B112" s="13" t="s">
        <v>12</v>
      </c>
      <c r="C112" s="9"/>
      <c r="D112" s="9"/>
      <c r="E112" s="9"/>
      <c r="F112" s="9"/>
      <c r="G112" s="9"/>
      <c r="I112" s="41"/>
      <c r="K112" s="46"/>
      <c r="L112" s="46"/>
      <c r="M112" s="46"/>
      <c r="N112" s="47"/>
      <c r="O112" s="49">
        <v>0</v>
      </c>
    </row>
    <row r="113" spans="2:15" ht="18">
      <c r="B113" s="55" t="s">
        <v>6</v>
      </c>
      <c r="C113" s="55" t="s">
        <v>14</v>
      </c>
      <c r="D113" s="58" t="s">
        <v>5</v>
      </c>
      <c r="E113" s="59" t="s">
        <v>8</v>
      </c>
      <c r="F113" s="56" t="s">
        <v>9</v>
      </c>
      <c r="G113" s="57" t="s">
        <v>7</v>
      </c>
      <c r="I113" s="41"/>
      <c r="K113" s="46"/>
      <c r="L113" s="46"/>
      <c r="M113" s="46"/>
      <c r="N113" s="47"/>
      <c r="O113" s="49">
        <v>0</v>
      </c>
    </row>
    <row r="114" spans="2:15" ht="16">
      <c r="B114" s="46"/>
      <c r="C114" s="46"/>
      <c r="D114" s="46"/>
      <c r="E114" s="47"/>
      <c r="F114" s="48"/>
      <c r="G114" s="49">
        <v>0</v>
      </c>
      <c r="I114" s="41"/>
      <c r="K114" s="46"/>
      <c r="L114" s="46"/>
      <c r="M114" s="46"/>
      <c r="N114" s="47"/>
      <c r="O114" s="49">
        <v>0</v>
      </c>
    </row>
    <row r="115" spans="2:15" ht="16">
      <c r="B115" s="46"/>
      <c r="C115" s="46"/>
      <c r="D115" s="46"/>
      <c r="E115" s="47"/>
      <c r="F115" s="48"/>
      <c r="G115" s="49">
        <v>0</v>
      </c>
      <c r="I115" s="41"/>
      <c r="K115" s="46"/>
      <c r="L115" s="46"/>
      <c r="M115" s="46"/>
      <c r="N115" s="47"/>
      <c r="O115" s="49">
        <v>0</v>
      </c>
    </row>
    <row r="116" spans="2:15" ht="16">
      <c r="B116" s="46"/>
      <c r="C116" s="46"/>
      <c r="D116" s="46"/>
      <c r="E116" s="47"/>
      <c r="F116" s="48"/>
      <c r="G116" s="49">
        <v>0</v>
      </c>
      <c r="I116" s="41"/>
      <c r="K116" s="46"/>
      <c r="L116" s="46"/>
      <c r="M116" s="46"/>
      <c r="N116" s="47"/>
      <c r="O116" s="49">
        <v>0</v>
      </c>
    </row>
    <row r="117" spans="2:15" ht="16">
      <c r="B117" s="46"/>
      <c r="C117" s="46"/>
      <c r="D117" s="46"/>
      <c r="E117" s="47"/>
      <c r="F117" s="48"/>
      <c r="G117" s="49">
        <v>0</v>
      </c>
      <c r="I117" s="41"/>
      <c r="K117" s="46"/>
      <c r="L117" s="46"/>
      <c r="M117" s="46"/>
      <c r="N117" s="47"/>
      <c r="O117" s="49">
        <v>0</v>
      </c>
    </row>
    <row r="118" spans="2:15" ht="16">
      <c r="B118" s="46"/>
      <c r="C118" s="46"/>
      <c r="D118" s="46"/>
      <c r="E118" s="47"/>
      <c r="F118" s="48"/>
      <c r="G118" s="49">
        <v>0</v>
      </c>
      <c r="I118" s="41"/>
      <c r="K118" s="46"/>
      <c r="L118" s="46"/>
      <c r="M118" s="46"/>
      <c r="N118" s="47"/>
      <c r="O118" s="49">
        <v>0</v>
      </c>
    </row>
    <row r="119" spans="2:15" ht="16">
      <c r="B119" s="46"/>
      <c r="C119" s="46"/>
      <c r="D119" s="46"/>
      <c r="E119" s="47"/>
      <c r="F119" s="48"/>
      <c r="G119" s="49">
        <v>0</v>
      </c>
      <c r="I119" s="41"/>
      <c r="K119" s="46"/>
      <c r="L119" s="46"/>
      <c r="M119" s="46"/>
      <c r="N119" s="47"/>
      <c r="O119" s="49">
        <v>0</v>
      </c>
    </row>
    <row r="120" spans="2:15" ht="16">
      <c r="B120" s="46"/>
      <c r="C120" s="46"/>
      <c r="D120" s="46"/>
      <c r="E120" s="47"/>
      <c r="F120" s="48"/>
      <c r="G120" s="49">
        <v>0</v>
      </c>
      <c r="I120" s="41"/>
      <c r="K120" s="46"/>
      <c r="L120" s="46"/>
      <c r="M120" s="46"/>
      <c r="N120" s="47"/>
      <c r="O120" s="49">
        <v>0</v>
      </c>
    </row>
    <row r="121" spans="2:15" ht="16">
      <c r="B121" s="46"/>
      <c r="C121" s="46"/>
      <c r="D121" s="46"/>
      <c r="E121" s="47"/>
      <c r="F121" s="48"/>
      <c r="G121" s="49">
        <v>0</v>
      </c>
      <c r="I121" s="41"/>
      <c r="K121" s="46"/>
      <c r="L121" s="46"/>
      <c r="M121" s="46"/>
      <c r="N121" s="47"/>
      <c r="O121" s="49">
        <v>0</v>
      </c>
    </row>
    <row r="122" spans="2:15" ht="16">
      <c r="B122" s="46"/>
      <c r="C122" s="46"/>
      <c r="D122" s="46"/>
      <c r="E122" s="47"/>
      <c r="F122" s="48"/>
      <c r="G122" s="49">
        <v>0</v>
      </c>
      <c r="I122" s="41"/>
      <c r="K122" s="46" t="s">
        <v>2</v>
      </c>
      <c r="L122" s="46"/>
      <c r="M122" s="46"/>
      <c r="N122" s="47"/>
      <c r="O122" s="51">
        <f>SUBTOTAL(109,Table2430[Amount])</f>
        <v>0</v>
      </c>
    </row>
    <row r="123" spans="2:15" ht="16">
      <c r="B123" t="s">
        <v>2</v>
      </c>
      <c r="C123"/>
      <c r="D123"/>
      <c r="E123"/>
      <c r="F123"/>
      <c r="G123" s="23">
        <f>SUBTOTAL(109,Table2228[Cost])</f>
        <v>0</v>
      </c>
      <c r="I123" s="41"/>
    </row>
    <row r="124" spans="2:15" ht="16">
      <c r="B124" s="10"/>
      <c r="C124" s="10"/>
      <c r="D124" s="10"/>
      <c r="E124" s="10"/>
      <c r="F124" s="10"/>
      <c r="G124" s="3"/>
      <c r="I124" s="41"/>
    </row>
    <row r="125" spans="2:15">
      <c r="I125" s="41"/>
    </row>
    <row r="126" spans="2:15">
      <c r="I126" s="41"/>
    </row>
    <row r="127" spans="2:15" ht="19">
      <c r="B127" s="13" t="s">
        <v>11</v>
      </c>
      <c r="C127" s="9"/>
      <c r="D127" s="9"/>
      <c r="E127" s="9"/>
      <c r="F127" s="9"/>
      <c r="G127" s="9"/>
      <c r="I127" s="41"/>
    </row>
    <row r="128" spans="2:15" ht="18">
      <c r="B128" s="55" t="s">
        <v>6</v>
      </c>
      <c r="C128" s="55" t="s">
        <v>14</v>
      </c>
      <c r="D128" s="58" t="s">
        <v>5</v>
      </c>
      <c r="E128" s="59" t="s">
        <v>8</v>
      </c>
      <c r="F128" s="56" t="s">
        <v>9</v>
      </c>
      <c r="G128" s="57" t="s">
        <v>7</v>
      </c>
      <c r="I128" s="41"/>
    </row>
    <row r="129" spans="2:9" ht="16">
      <c r="B129" s="46"/>
      <c r="C129" s="46"/>
      <c r="D129" s="46"/>
      <c r="E129" s="47"/>
      <c r="F129" s="48"/>
      <c r="G129" s="49">
        <v>0</v>
      </c>
      <c r="I129" s="41"/>
    </row>
    <row r="130" spans="2:9" ht="16">
      <c r="B130" s="46"/>
      <c r="C130" s="46"/>
      <c r="D130" s="46"/>
      <c r="E130" s="47"/>
      <c r="F130" s="48"/>
      <c r="G130" s="49">
        <v>0</v>
      </c>
      <c r="I130" s="41"/>
    </row>
    <row r="131" spans="2:9" ht="16">
      <c r="B131" s="46"/>
      <c r="C131" s="46"/>
      <c r="D131" s="46"/>
      <c r="E131" s="47"/>
      <c r="F131" s="48"/>
      <c r="G131" s="49">
        <v>0</v>
      </c>
      <c r="I131" s="41"/>
    </row>
    <row r="132" spans="2:9" ht="16">
      <c r="B132" s="46"/>
      <c r="C132" s="46"/>
      <c r="D132" s="46"/>
      <c r="E132" s="47"/>
      <c r="F132" s="48"/>
      <c r="G132" s="49">
        <v>0</v>
      </c>
      <c r="I132" s="41"/>
    </row>
    <row r="133" spans="2:9" ht="16">
      <c r="B133" s="46"/>
      <c r="C133" s="46"/>
      <c r="D133" s="46"/>
      <c r="E133" s="47"/>
      <c r="F133" s="48"/>
      <c r="G133" s="49">
        <v>0</v>
      </c>
      <c r="I133" s="41"/>
    </row>
    <row r="134" spans="2:9" ht="16">
      <c r="B134" s="46"/>
      <c r="C134" s="46"/>
      <c r="D134" s="46"/>
      <c r="E134" s="47"/>
      <c r="F134" s="48"/>
      <c r="G134" s="49">
        <v>0</v>
      </c>
      <c r="I134" s="41"/>
    </row>
    <row r="135" spans="2:9" ht="16">
      <c r="B135" s="46"/>
      <c r="C135" s="46"/>
      <c r="D135" s="46"/>
      <c r="E135" s="47"/>
      <c r="F135" s="48"/>
      <c r="G135" s="49">
        <v>0</v>
      </c>
      <c r="I135" s="41"/>
    </row>
    <row r="136" spans="2:9" ht="16">
      <c r="B136" s="46" t="s">
        <v>2</v>
      </c>
      <c r="C136" s="46"/>
      <c r="D136" s="46"/>
      <c r="E136" s="47"/>
      <c r="F136" s="50"/>
      <c r="G136" s="51">
        <f>SUBTOTAL(109,Table2329[Cost])</f>
        <v>0</v>
      </c>
      <c r="I136" s="41"/>
    </row>
    <row r="137" spans="2:9" ht="16">
      <c r="B137" s="10"/>
      <c r="C137" s="10"/>
      <c r="D137" s="10"/>
      <c r="E137" s="10"/>
      <c r="F137" s="10"/>
      <c r="G137" s="3"/>
      <c r="I137" s="41"/>
    </row>
    <row r="138" spans="2:9">
      <c r="I138" s="41"/>
    </row>
    <row r="139" spans="2:9">
      <c r="I139" s="41"/>
    </row>
    <row r="140" spans="2:9">
      <c r="I140" s="41"/>
    </row>
    <row r="141" spans="2:9">
      <c r="I141" s="41"/>
    </row>
    <row r="142" spans="2:9">
      <c r="I142" s="41"/>
    </row>
    <row r="143" spans="2:9">
      <c r="I143" s="41"/>
    </row>
    <row r="144" spans="2:9">
      <c r="I144" s="41"/>
    </row>
    <row r="145" spans="9:9">
      <c r="I145" s="41"/>
    </row>
    <row r="146" spans="9:9">
      <c r="I146" s="41"/>
    </row>
    <row r="147" spans="9:9">
      <c r="I147" s="41"/>
    </row>
    <row r="148" spans="9:9">
      <c r="I148" s="41"/>
    </row>
    <row r="149" spans="9:9">
      <c r="I149" s="41"/>
    </row>
    <row r="150" spans="9:9">
      <c r="I150" s="41"/>
    </row>
    <row r="151" spans="9:9">
      <c r="I151" s="41"/>
    </row>
    <row r="152" spans="9:9">
      <c r="I152" s="41"/>
    </row>
    <row r="153" spans="9:9">
      <c r="I153" s="41"/>
    </row>
    <row r="154" spans="9:9">
      <c r="I154" s="41"/>
    </row>
    <row r="155" spans="9:9">
      <c r="I155" s="41"/>
    </row>
    <row r="156" spans="9:9">
      <c r="I156" s="41"/>
    </row>
    <row r="157" spans="9:9">
      <c r="I157" s="41"/>
    </row>
    <row r="158" spans="9:9">
      <c r="I158" s="41"/>
    </row>
    <row r="159" spans="9:9">
      <c r="I159" s="41"/>
    </row>
    <row r="160" spans="9:9">
      <c r="I160" s="41"/>
    </row>
    <row r="161" spans="9:9">
      <c r="I161" s="41"/>
    </row>
    <row r="162" spans="9:9">
      <c r="I162" s="41"/>
    </row>
    <row r="163" spans="9:9">
      <c r="I163" s="41"/>
    </row>
    <row r="164" spans="9:9">
      <c r="I164" s="41"/>
    </row>
    <row r="165" spans="9:9">
      <c r="I165" s="41"/>
    </row>
    <row r="166" spans="9:9">
      <c r="I166" s="41"/>
    </row>
    <row r="167" spans="9:9">
      <c r="I167" s="41"/>
    </row>
    <row r="168" spans="9:9">
      <c r="I168" s="41"/>
    </row>
    <row r="169" spans="9:9">
      <c r="I169" s="41"/>
    </row>
    <row r="170" spans="9:9">
      <c r="I170" s="41"/>
    </row>
    <row r="171" spans="9:9">
      <c r="I171" s="41"/>
    </row>
    <row r="172" spans="9:9">
      <c r="I172" s="41"/>
    </row>
    <row r="173" spans="9:9">
      <c r="I173" s="41"/>
    </row>
    <row r="174" spans="9:9">
      <c r="I174" s="41"/>
    </row>
    <row r="175" spans="9:9">
      <c r="I175" s="41"/>
    </row>
    <row r="176" spans="9:9">
      <c r="I176" s="41"/>
    </row>
    <row r="177" spans="9:9">
      <c r="I177" s="41"/>
    </row>
    <row r="178" spans="9:9">
      <c r="I178" s="41"/>
    </row>
    <row r="179" spans="9:9">
      <c r="I179" s="41"/>
    </row>
    <row r="180" spans="9:9">
      <c r="I180" s="41"/>
    </row>
    <row r="181" spans="9:9">
      <c r="I181" s="41"/>
    </row>
    <row r="182" spans="9:9">
      <c r="I182" s="41"/>
    </row>
    <row r="183" spans="9:9">
      <c r="I183" s="41"/>
    </row>
    <row r="184" spans="9:9">
      <c r="I184" s="41"/>
    </row>
    <row r="185" spans="9:9">
      <c r="I185" s="41"/>
    </row>
    <row r="186" spans="9:9">
      <c r="I186" s="41"/>
    </row>
    <row r="187" spans="9:9">
      <c r="I187" s="41"/>
    </row>
    <row r="188" spans="9:9">
      <c r="I188" s="41"/>
    </row>
    <row r="189" spans="9:9">
      <c r="I189" s="41"/>
    </row>
    <row r="190" spans="9:9">
      <c r="I190" s="41"/>
    </row>
    <row r="191" spans="9:9">
      <c r="I191" s="41"/>
    </row>
    <row r="192" spans="9:9">
      <c r="I192" s="41"/>
    </row>
    <row r="193" spans="9:9">
      <c r="I193" s="41"/>
    </row>
    <row r="194" spans="9:9">
      <c r="I194" s="41"/>
    </row>
    <row r="195" spans="9:9">
      <c r="I195" s="41"/>
    </row>
    <row r="196" spans="9:9">
      <c r="I196" s="41"/>
    </row>
    <row r="197" spans="9:9">
      <c r="I197" s="41"/>
    </row>
    <row r="198" spans="9:9">
      <c r="I198" s="41"/>
    </row>
    <row r="199" spans="9:9">
      <c r="I199" s="41"/>
    </row>
    <row r="200" spans="9:9">
      <c r="I200" s="41"/>
    </row>
    <row r="201" spans="9:9">
      <c r="I201" s="41"/>
    </row>
    <row r="202" spans="9:9">
      <c r="I202" s="41"/>
    </row>
    <row r="203" spans="9:9">
      <c r="I203" s="41"/>
    </row>
    <row r="204" spans="9:9">
      <c r="I204" s="41"/>
    </row>
    <row r="205" spans="9:9">
      <c r="I205" s="41"/>
    </row>
    <row r="206" spans="9:9">
      <c r="I206" s="41"/>
    </row>
    <row r="207" spans="9:9">
      <c r="I207" s="41"/>
    </row>
    <row r="208" spans="9:9">
      <c r="I208" s="41"/>
    </row>
    <row r="209" spans="9:9">
      <c r="I209" s="41"/>
    </row>
    <row r="210" spans="9:9">
      <c r="I210" s="41"/>
    </row>
    <row r="211" spans="9:9">
      <c r="I211" s="41"/>
    </row>
    <row r="212" spans="9:9">
      <c r="I212" s="41"/>
    </row>
    <row r="213" spans="9:9">
      <c r="I213" s="41"/>
    </row>
    <row r="214" spans="9:9">
      <c r="I214" s="41"/>
    </row>
    <row r="215" spans="9:9">
      <c r="I215" s="41"/>
    </row>
    <row r="216" spans="9:9">
      <c r="I216" s="41"/>
    </row>
    <row r="217" spans="9:9">
      <c r="I217" s="41"/>
    </row>
    <row r="218" spans="9:9">
      <c r="I218" s="41"/>
    </row>
    <row r="219" spans="9:9">
      <c r="I219" s="41"/>
    </row>
    <row r="220" spans="9:9">
      <c r="I220" s="41"/>
    </row>
    <row r="221" spans="9:9">
      <c r="I221" s="41"/>
    </row>
    <row r="222" spans="9:9">
      <c r="I222" s="41"/>
    </row>
    <row r="223" spans="9:9">
      <c r="I223" s="41"/>
    </row>
    <row r="224" spans="9:9">
      <c r="I224" s="41"/>
    </row>
    <row r="225" spans="9:9">
      <c r="I225" s="41"/>
    </row>
    <row r="226" spans="9:9">
      <c r="I226" s="41"/>
    </row>
    <row r="227" spans="9:9">
      <c r="I227" s="41"/>
    </row>
    <row r="228" spans="9:9">
      <c r="I228" s="41"/>
    </row>
    <row r="229" spans="9:9">
      <c r="I229" s="41"/>
    </row>
    <row r="230" spans="9:9">
      <c r="I230" s="41"/>
    </row>
    <row r="231" spans="9:9">
      <c r="I231" s="41"/>
    </row>
    <row r="232" spans="9:9">
      <c r="I232" s="41"/>
    </row>
    <row r="233" spans="9:9">
      <c r="I233" s="41"/>
    </row>
    <row r="234" spans="9:9">
      <c r="I234" s="41"/>
    </row>
    <row r="235" spans="9:9">
      <c r="I235" s="41"/>
    </row>
    <row r="236" spans="9:9">
      <c r="I236" s="41"/>
    </row>
    <row r="237" spans="9:9">
      <c r="I237" s="41"/>
    </row>
    <row r="238" spans="9:9">
      <c r="I238" s="41"/>
    </row>
    <row r="239" spans="9:9">
      <c r="I239" s="41"/>
    </row>
    <row r="240" spans="9:9">
      <c r="I240" s="41"/>
    </row>
    <row r="241" spans="9:9">
      <c r="I241" s="41"/>
    </row>
    <row r="242" spans="9:9">
      <c r="I242" s="41"/>
    </row>
    <row r="243" spans="9:9">
      <c r="I243" s="41"/>
    </row>
    <row r="244" spans="9:9">
      <c r="I244" s="41"/>
    </row>
    <row r="245" spans="9:9">
      <c r="I245" s="41"/>
    </row>
    <row r="246" spans="9:9">
      <c r="I246" s="41"/>
    </row>
    <row r="247" spans="9:9">
      <c r="I247" s="41"/>
    </row>
    <row r="248" spans="9:9">
      <c r="I248" s="41"/>
    </row>
    <row r="249" spans="9:9">
      <c r="I249" s="41"/>
    </row>
    <row r="250" spans="9:9">
      <c r="I250" s="41"/>
    </row>
    <row r="251" spans="9:9">
      <c r="I251" s="41"/>
    </row>
    <row r="252" spans="9:9">
      <c r="I252" s="41"/>
    </row>
    <row r="253" spans="9:9">
      <c r="I253" s="41"/>
    </row>
    <row r="254" spans="9:9">
      <c r="I254" s="41"/>
    </row>
    <row r="255" spans="9:9">
      <c r="I255" s="41"/>
    </row>
    <row r="256" spans="9:9">
      <c r="I256" s="41"/>
    </row>
    <row r="257" spans="9:9">
      <c r="I257" s="41"/>
    </row>
    <row r="258" spans="9:9">
      <c r="I258" s="41"/>
    </row>
    <row r="259" spans="9:9">
      <c r="I259" s="41"/>
    </row>
    <row r="260" spans="9:9">
      <c r="I260" s="41"/>
    </row>
    <row r="261" spans="9:9">
      <c r="I261" s="41"/>
    </row>
    <row r="262" spans="9:9">
      <c r="I262" s="41"/>
    </row>
    <row r="263" spans="9:9">
      <c r="I263" s="41"/>
    </row>
    <row r="264" spans="9:9">
      <c r="I264" s="41"/>
    </row>
    <row r="265" spans="9:9">
      <c r="I265" s="41"/>
    </row>
    <row r="266" spans="9:9">
      <c r="I266" s="41"/>
    </row>
    <row r="267" spans="9:9">
      <c r="I267" s="41"/>
    </row>
    <row r="268" spans="9:9">
      <c r="I268" s="41"/>
    </row>
    <row r="269" spans="9:9">
      <c r="I269" s="41"/>
    </row>
    <row r="270" spans="9:9">
      <c r="I270" s="41"/>
    </row>
    <row r="271" spans="9:9">
      <c r="I271" s="41"/>
    </row>
    <row r="272" spans="9:9">
      <c r="I272" s="41"/>
    </row>
    <row r="273" spans="9:9">
      <c r="I273" s="41"/>
    </row>
    <row r="274" spans="9:9">
      <c r="I274" s="41"/>
    </row>
    <row r="275" spans="9:9">
      <c r="I275" s="41"/>
    </row>
    <row r="276" spans="9:9">
      <c r="I276" s="41"/>
    </row>
    <row r="277" spans="9:9">
      <c r="I277" s="41"/>
    </row>
    <row r="278" spans="9:9">
      <c r="I278" s="41"/>
    </row>
    <row r="279" spans="9:9">
      <c r="I279" s="41"/>
    </row>
    <row r="280" spans="9:9">
      <c r="I280" s="41"/>
    </row>
    <row r="281" spans="9:9">
      <c r="I281" s="41"/>
    </row>
    <row r="282" spans="9:9">
      <c r="I282" s="41"/>
    </row>
    <row r="283" spans="9:9">
      <c r="I283" s="41"/>
    </row>
    <row r="284" spans="9:9">
      <c r="I284" s="41"/>
    </row>
    <row r="285" spans="9:9">
      <c r="I285" s="41"/>
    </row>
    <row r="286" spans="9:9">
      <c r="I286" s="41"/>
    </row>
    <row r="287" spans="9:9">
      <c r="I287" s="41"/>
    </row>
    <row r="288" spans="9:9">
      <c r="I288" s="41"/>
    </row>
    <row r="289" spans="9:9">
      <c r="I289" s="41"/>
    </row>
    <row r="290" spans="9:9">
      <c r="I290" s="41"/>
    </row>
    <row r="291" spans="9:9">
      <c r="I291" s="41"/>
    </row>
    <row r="292" spans="9:9">
      <c r="I292" s="41"/>
    </row>
    <row r="293" spans="9:9">
      <c r="I293" s="41"/>
    </row>
    <row r="294" spans="9:9">
      <c r="I294" s="41"/>
    </row>
    <row r="295" spans="9:9">
      <c r="I295" s="41"/>
    </row>
    <row r="296" spans="9:9">
      <c r="I296" s="41"/>
    </row>
    <row r="297" spans="9:9">
      <c r="I297" s="41"/>
    </row>
    <row r="298" spans="9:9">
      <c r="I298" s="41"/>
    </row>
    <row r="299" spans="9:9">
      <c r="I299" s="41"/>
    </row>
    <row r="300" spans="9:9">
      <c r="I300" s="41"/>
    </row>
    <row r="301" spans="9:9">
      <c r="I301" s="41"/>
    </row>
  </sheetData>
  <mergeCells count="7">
    <mergeCell ref="Q29:Q37"/>
    <mergeCell ref="B3:P3"/>
    <mergeCell ref="B4:C4"/>
    <mergeCell ref="D4:O4"/>
    <mergeCell ref="B5:D5"/>
    <mergeCell ref="B6:H6"/>
    <mergeCell ref="J6:P6"/>
  </mergeCells>
  <pageMargins left="1" right="1" top="0.75" bottom="1" header="0.5" footer="0.5"/>
  <pageSetup scale="99" orientation="landscape" r:id="rId1"/>
  <headerFooter alignWithMargins="0"/>
  <tableParts count="10">
    <tablePart r:id="rId2"/>
    <tablePart r:id="rId3"/>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215F0-62F6-C941-A6E4-1E93C918E4E7}">
  <sheetPr>
    <pageSetUpPr fitToPage="1"/>
  </sheetPr>
  <dimension ref="A1:W301"/>
  <sheetViews>
    <sheetView showGridLines="0" zoomScale="87" zoomScaleNormal="90" zoomScaleSheetLayoutView="75" workbookViewId="0">
      <selection activeCell="D140" sqref="D140"/>
    </sheetView>
  </sheetViews>
  <sheetFormatPr baseColWidth="10" defaultColWidth="8.85546875" defaultRowHeight="13"/>
  <cols>
    <col min="1" max="1" width="3" style="1" customWidth="1"/>
    <col min="2" max="2" width="16.7109375" style="1" customWidth="1"/>
    <col min="3" max="3" width="7.28515625" style="1" customWidth="1"/>
    <col min="4" max="4" width="25.7109375" style="1" customWidth="1"/>
    <col min="5" max="5" width="34.7109375" style="4" customWidth="1"/>
    <col min="6" max="6" width="14.85546875" style="1" customWidth="1"/>
    <col min="7" max="7" width="9.7109375" style="1" customWidth="1"/>
    <col min="8" max="8" width="3.5703125" style="1" customWidth="1"/>
    <col min="9" max="9" width="0.7109375" style="1" customWidth="1"/>
    <col min="10" max="10" width="4.140625" style="1" customWidth="1"/>
    <col min="11" max="11" width="16.7109375" style="1" customWidth="1"/>
    <col min="12" max="12" width="7.28515625" style="1" customWidth="1"/>
    <col min="13" max="13" width="25.7109375" style="1" customWidth="1"/>
    <col min="14" max="14" width="34.7109375" style="1" customWidth="1"/>
    <col min="15" max="15" width="11.140625" style="1" customWidth="1"/>
    <col min="16" max="16" width="2.42578125" style="1" customWidth="1"/>
    <col min="17" max="16384" width="8.85546875" style="1"/>
  </cols>
  <sheetData>
    <row r="1" spans="1:23" ht="12.75" customHeight="1">
      <c r="B1" s="25"/>
      <c r="C1" s="28"/>
      <c r="D1" s="33"/>
      <c r="E1" s="29"/>
      <c r="F1" s="26"/>
      <c r="G1" s="68"/>
      <c r="H1" s="31"/>
      <c r="I1" s="32"/>
      <c r="J1" s="33"/>
      <c r="K1" s="27"/>
      <c r="L1" s="70"/>
      <c r="M1" s="11"/>
      <c r="N1" s="30"/>
      <c r="O1" s="31"/>
      <c r="P1" s="69"/>
      <c r="Q1" s="16"/>
      <c r="R1" s="17"/>
      <c r="S1" s="18"/>
      <c r="T1" s="19"/>
      <c r="V1" s="8"/>
      <c r="W1" s="16"/>
    </row>
    <row r="2" spans="1:23" ht="9.75" customHeight="1">
      <c r="B2" s="35"/>
      <c r="C2" s="35"/>
      <c r="D2" s="36"/>
      <c r="E2" s="37"/>
      <c r="F2" s="38"/>
      <c r="G2" s="39"/>
      <c r="H2" s="39"/>
      <c r="I2" s="39"/>
      <c r="J2" s="39"/>
      <c r="K2" s="39"/>
      <c r="L2" s="39"/>
      <c r="M2" s="39"/>
      <c r="N2" s="39"/>
      <c r="O2" s="39"/>
      <c r="P2" s="39"/>
      <c r="Q2" s="19"/>
      <c r="R2" s="19"/>
      <c r="S2" s="19"/>
      <c r="T2" s="19"/>
      <c r="U2" s="19"/>
      <c r="V2" s="19"/>
      <c r="W2" s="19"/>
    </row>
    <row r="3" spans="1:23" ht="135.75" customHeight="1" thickBot="1">
      <c r="B3" s="97" t="s">
        <v>36</v>
      </c>
      <c r="C3" s="97"/>
      <c r="D3" s="97"/>
      <c r="E3" s="97"/>
      <c r="F3" s="97"/>
      <c r="G3" s="97"/>
      <c r="H3" s="97"/>
      <c r="I3" s="97"/>
      <c r="J3" s="97"/>
      <c r="K3" s="97"/>
      <c r="L3" s="97"/>
      <c r="M3" s="97"/>
      <c r="N3" s="97"/>
      <c r="O3" s="97"/>
      <c r="P3" s="97"/>
      <c r="Q3" s="20"/>
      <c r="R3" s="20"/>
      <c r="S3" s="20"/>
      <c r="T3" s="20"/>
      <c r="U3" s="20"/>
      <c r="V3" s="20"/>
      <c r="W3" s="20"/>
    </row>
    <row r="4" spans="1:23" ht="59.25" customHeight="1">
      <c r="B4" s="101" t="s">
        <v>4</v>
      </c>
      <c r="C4" s="101"/>
      <c r="D4" s="104" t="s">
        <v>31</v>
      </c>
      <c r="E4" s="104"/>
      <c r="F4" s="104"/>
      <c r="G4" s="104"/>
      <c r="H4" s="104"/>
      <c r="I4" s="104"/>
      <c r="J4" s="104"/>
      <c r="K4" s="104"/>
      <c r="L4" s="104"/>
      <c r="M4" s="104"/>
      <c r="N4" s="104"/>
      <c r="O4" s="104"/>
      <c r="P4" s="24"/>
      <c r="Q4" s="15"/>
      <c r="R4" s="15"/>
      <c r="S4" s="15"/>
      <c r="T4" s="15"/>
      <c r="U4" s="15"/>
      <c r="V4" s="15"/>
      <c r="W4" s="15"/>
    </row>
    <row r="5" spans="1:23" ht="34.5" customHeight="1">
      <c r="B5" s="103" t="s">
        <v>30</v>
      </c>
      <c r="C5" s="103"/>
      <c r="D5" s="103"/>
      <c r="E5" s="1"/>
      <c r="F5" s="7"/>
      <c r="G5" s="7"/>
      <c r="H5"/>
      <c r="I5"/>
      <c r="J5"/>
      <c r="K5"/>
      <c r="L5"/>
      <c r="M5"/>
      <c r="N5"/>
      <c r="O5"/>
      <c r="P5" s="7"/>
      <c r="Q5"/>
    </row>
    <row r="6" spans="1:23" ht="54" customHeight="1" thickBot="1">
      <c r="A6" s="12"/>
      <c r="B6" s="102" t="s">
        <v>16</v>
      </c>
      <c r="C6" s="102"/>
      <c r="D6" s="102"/>
      <c r="E6" s="102"/>
      <c r="F6" s="102"/>
      <c r="G6" s="102"/>
      <c r="H6" s="102"/>
      <c r="I6" s="40"/>
      <c r="J6" s="102" t="s">
        <v>18</v>
      </c>
      <c r="K6" s="102"/>
      <c r="L6" s="102"/>
      <c r="M6" s="102"/>
      <c r="N6" s="102"/>
      <c r="O6" s="102"/>
      <c r="P6" s="102"/>
      <c r="Q6" s="21"/>
      <c r="R6" s="21"/>
      <c r="S6" s="21"/>
      <c r="T6" s="21"/>
      <c r="U6" s="21"/>
      <c r="V6" s="21"/>
      <c r="W6" s="21"/>
    </row>
    <row r="7" spans="1:23" ht="18">
      <c r="B7" s="60" t="s">
        <v>1</v>
      </c>
      <c r="C7" s="61"/>
      <c r="D7" s="62"/>
      <c r="E7" s="63"/>
      <c r="F7" s="62"/>
      <c r="G7" s="64">
        <v>0</v>
      </c>
      <c r="I7" s="41"/>
      <c r="K7" s="60" t="s">
        <v>3</v>
      </c>
      <c r="L7" s="65"/>
      <c r="M7" s="66"/>
      <c r="N7" s="66"/>
      <c r="O7" s="67">
        <v>0</v>
      </c>
      <c r="P7" s="34"/>
      <c r="Q7" s="34"/>
      <c r="R7" s="34"/>
      <c r="S7" s="34"/>
      <c r="T7" s="34"/>
    </row>
    <row r="8" spans="1:23" ht="26.25" customHeight="1">
      <c r="E8" s="1"/>
      <c r="I8" s="41"/>
    </row>
    <row r="9" spans="1:23" s="9" customFormat="1" ht="19">
      <c r="A9" s="1"/>
      <c r="I9" s="41"/>
      <c r="P9" s="22"/>
    </row>
    <row r="10" spans="1:23" ht="19">
      <c r="A10" s="2"/>
      <c r="B10" s="13" t="s">
        <v>13</v>
      </c>
      <c r="C10" s="9"/>
      <c r="D10" s="9"/>
      <c r="E10" s="9"/>
      <c r="F10" s="9"/>
      <c r="I10" s="41"/>
      <c r="K10" s="13" t="s">
        <v>19</v>
      </c>
      <c r="L10" s="9"/>
      <c r="M10" s="9"/>
      <c r="N10" s="9"/>
      <c r="O10" s="9"/>
      <c r="P10" s="14"/>
    </row>
    <row r="11" spans="1:23" ht="18">
      <c r="B11" s="55" t="s">
        <v>6</v>
      </c>
      <c r="C11" s="55" t="s">
        <v>14</v>
      </c>
      <c r="D11" s="58" t="s">
        <v>5</v>
      </c>
      <c r="E11" s="59" t="s">
        <v>8</v>
      </c>
      <c r="F11" s="56" t="s">
        <v>9</v>
      </c>
      <c r="G11" s="57" t="s">
        <v>7</v>
      </c>
      <c r="I11" s="41"/>
      <c r="K11" s="55" t="s">
        <v>6</v>
      </c>
      <c r="L11" s="55" t="s">
        <v>14</v>
      </c>
      <c r="M11" s="58" t="s">
        <v>5</v>
      </c>
      <c r="N11" s="59" t="s">
        <v>8</v>
      </c>
      <c r="O11" s="57" t="s">
        <v>17</v>
      </c>
    </row>
    <row r="12" spans="1:23" ht="16">
      <c r="B12" s="46"/>
      <c r="C12" s="46"/>
      <c r="D12" s="46"/>
      <c r="E12" s="47"/>
      <c r="F12" s="48"/>
      <c r="G12" s="49">
        <v>0</v>
      </c>
      <c r="I12" s="41"/>
      <c r="K12" s="46"/>
      <c r="L12" s="46"/>
      <c r="M12" s="46"/>
      <c r="N12" s="47"/>
      <c r="O12" s="49">
        <v>0</v>
      </c>
    </row>
    <row r="13" spans="1:23" ht="16">
      <c r="B13" s="46"/>
      <c r="C13" s="46"/>
      <c r="D13" s="46"/>
      <c r="E13" s="47"/>
      <c r="F13" s="48"/>
      <c r="G13" s="49">
        <v>0</v>
      </c>
      <c r="I13" s="41"/>
      <c r="K13" s="46"/>
      <c r="L13" s="46"/>
      <c r="M13" s="46"/>
      <c r="N13" s="47"/>
      <c r="O13" s="49">
        <v>0</v>
      </c>
    </row>
    <row r="14" spans="1:23" ht="16">
      <c r="B14" s="46"/>
      <c r="C14" s="46"/>
      <c r="D14" s="46"/>
      <c r="E14" s="47"/>
      <c r="F14" s="48"/>
      <c r="G14" s="49">
        <v>0</v>
      </c>
      <c r="I14" s="41"/>
      <c r="K14" s="46"/>
      <c r="L14" s="46"/>
      <c r="M14" s="46"/>
      <c r="N14" s="47"/>
      <c r="O14" s="49">
        <v>0</v>
      </c>
    </row>
    <row r="15" spans="1:23" ht="16">
      <c r="B15" s="46"/>
      <c r="C15" s="46"/>
      <c r="D15" s="46"/>
      <c r="E15" s="47"/>
      <c r="F15" s="48"/>
      <c r="G15" s="49">
        <v>0</v>
      </c>
      <c r="I15" s="41"/>
      <c r="K15" s="46"/>
      <c r="L15" s="46"/>
      <c r="M15" s="46"/>
      <c r="N15" s="47"/>
      <c r="O15" s="49"/>
    </row>
    <row r="16" spans="1:23" ht="16">
      <c r="B16" s="46"/>
      <c r="C16" s="46"/>
      <c r="D16" s="46"/>
      <c r="E16" s="47"/>
      <c r="F16" s="48"/>
      <c r="G16" s="49">
        <v>0</v>
      </c>
      <c r="I16" s="41"/>
      <c r="K16" s="46"/>
      <c r="L16" s="46"/>
      <c r="M16" s="46"/>
      <c r="N16" s="47"/>
      <c r="O16" s="49"/>
    </row>
    <row r="17" spans="2:17" ht="16">
      <c r="B17" s="46"/>
      <c r="C17" s="46"/>
      <c r="D17" s="46"/>
      <c r="E17" s="47"/>
      <c r="F17" s="48"/>
      <c r="G17" s="49">
        <v>0</v>
      </c>
      <c r="I17" s="41"/>
      <c r="K17" s="46"/>
      <c r="L17" s="46"/>
      <c r="M17" s="46"/>
      <c r="N17" s="47"/>
      <c r="O17" s="49"/>
    </row>
    <row r="18" spans="2:17" ht="16">
      <c r="B18" s="46"/>
      <c r="C18" s="46"/>
      <c r="D18" s="46"/>
      <c r="E18" s="47"/>
      <c r="F18" s="48"/>
      <c r="G18" s="49">
        <v>0</v>
      </c>
      <c r="I18" s="41"/>
      <c r="K18" s="46"/>
      <c r="L18" s="46"/>
      <c r="M18" s="46"/>
      <c r="N18" s="47"/>
      <c r="O18" s="49"/>
    </row>
    <row r="19" spans="2:17" ht="16">
      <c r="B19" s="46"/>
      <c r="C19" s="46"/>
      <c r="D19" s="46"/>
      <c r="E19" s="47"/>
      <c r="F19" s="48"/>
      <c r="G19" s="49">
        <v>0</v>
      </c>
      <c r="I19" s="41"/>
      <c r="K19" s="46"/>
      <c r="L19" s="46"/>
      <c r="M19" s="46"/>
      <c r="N19" s="47"/>
      <c r="O19" s="49"/>
    </row>
    <row r="20" spans="2:17" ht="16">
      <c r="B20" s="46"/>
      <c r="C20" s="46"/>
      <c r="D20" s="46"/>
      <c r="E20" s="47"/>
      <c r="F20" s="48"/>
      <c r="G20" s="49">
        <v>0</v>
      </c>
      <c r="I20" s="41"/>
      <c r="K20" s="46"/>
      <c r="L20" s="46"/>
      <c r="M20" s="46"/>
      <c r="N20" s="47"/>
      <c r="O20" s="49"/>
    </row>
    <row r="21" spans="2:17" ht="16">
      <c r="B21" s="46"/>
      <c r="C21" s="46"/>
      <c r="D21" s="46"/>
      <c r="E21" s="47"/>
      <c r="F21" s="48"/>
      <c r="G21" s="49">
        <v>0</v>
      </c>
      <c r="I21" s="41"/>
      <c r="K21" s="46"/>
      <c r="L21" s="46"/>
      <c r="M21" s="46"/>
      <c r="N21" s="47"/>
      <c r="O21" s="49"/>
    </row>
    <row r="22" spans="2:17" ht="16">
      <c r="B22" s="46"/>
      <c r="C22" s="46"/>
      <c r="D22" s="46"/>
      <c r="E22" s="47"/>
      <c r="F22" s="48"/>
      <c r="G22" s="49">
        <v>0</v>
      </c>
      <c r="I22" s="41"/>
      <c r="K22" s="46"/>
      <c r="L22" s="46"/>
      <c r="M22" s="46"/>
      <c r="N22" s="47"/>
      <c r="O22" s="49"/>
    </row>
    <row r="23" spans="2:17" ht="16">
      <c r="B23" s="46"/>
      <c r="C23" s="46"/>
      <c r="D23" s="46"/>
      <c r="E23" s="47"/>
      <c r="F23" s="48"/>
      <c r="G23" s="49">
        <v>0</v>
      </c>
      <c r="I23" s="41"/>
      <c r="K23" s="46"/>
      <c r="L23" s="46"/>
      <c r="M23" s="46"/>
      <c r="N23" s="47"/>
      <c r="O23" s="49"/>
    </row>
    <row r="24" spans="2:17" ht="16">
      <c r="B24" s="46"/>
      <c r="C24" s="46"/>
      <c r="D24" s="46"/>
      <c r="E24" s="47"/>
      <c r="F24" s="48"/>
      <c r="G24" s="49">
        <v>0</v>
      </c>
      <c r="I24" s="41"/>
      <c r="K24" s="46"/>
      <c r="L24" s="46"/>
      <c r="M24" s="46"/>
      <c r="N24" s="47"/>
      <c r="O24" s="49"/>
    </row>
    <row r="25" spans="2:17" ht="16">
      <c r="B25" s="46"/>
      <c r="C25" s="46"/>
      <c r="D25" s="46"/>
      <c r="E25" s="47"/>
      <c r="F25" s="48"/>
      <c r="G25" s="49">
        <v>0</v>
      </c>
      <c r="I25" s="41"/>
      <c r="K25" s="46"/>
      <c r="L25" s="46"/>
      <c r="M25" s="46"/>
      <c r="N25" s="47"/>
      <c r="O25" s="49"/>
    </row>
    <row r="26" spans="2:17" ht="16">
      <c r="B26" s="46"/>
      <c r="C26" s="46"/>
      <c r="D26" s="46"/>
      <c r="E26" s="47"/>
      <c r="F26" s="48"/>
      <c r="G26" s="49">
        <v>0</v>
      </c>
      <c r="I26" s="41"/>
      <c r="K26" s="46"/>
      <c r="L26" s="46"/>
      <c r="M26" s="46"/>
      <c r="N26" s="47"/>
      <c r="O26" s="49"/>
    </row>
    <row r="27" spans="2:17" ht="16">
      <c r="B27" s="46"/>
      <c r="C27" s="46"/>
      <c r="D27" s="46"/>
      <c r="E27" s="47"/>
      <c r="F27" s="48"/>
      <c r="G27" s="49">
        <v>0</v>
      </c>
      <c r="I27" s="41"/>
      <c r="K27" s="46"/>
      <c r="L27" s="46"/>
      <c r="M27" s="46"/>
      <c r="N27" s="47"/>
      <c r="O27" s="49"/>
    </row>
    <row r="28" spans="2:17" ht="16">
      <c r="B28" s="46"/>
      <c r="C28" s="46"/>
      <c r="D28" s="46"/>
      <c r="E28" s="47"/>
      <c r="F28" s="48"/>
      <c r="G28" s="49">
        <v>0</v>
      </c>
      <c r="I28" s="41"/>
      <c r="K28" s="46"/>
      <c r="L28" s="46"/>
      <c r="M28" s="46"/>
      <c r="N28" s="47"/>
      <c r="O28" s="49"/>
    </row>
    <row r="29" spans="2:17" ht="16" customHeight="1">
      <c r="B29" s="46"/>
      <c r="C29" s="46"/>
      <c r="D29" s="46"/>
      <c r="E29" s="47"/>
      <c r="F29" s="48"/>
      <c r="G29" s="49">
        <v>0</v>
      </c>
      <c r="I29" s="41"/>
      <c r="K29" s="46"/>
      <c r="L29" s="46"/>
      <c r="M29" s="46"/>
      <c r="N29" s="47"/>
      <c r="O29" s="49"/>
      <c r="Q29" s="100" t="s">
        <v>21</v>
      </c>
    </row>
    <row r="30" spans="2:17" ht="16">
      <c r="B30" s="46"/>
      <c r="C30" s="46"/>
      <c r="D30" s="46"/>
      <c r="E30" s="47"/>
      <c r="F30" s="48"/>
      <c r="G30" s="49">
        <v>0</v>
      </c>
      <c r="I30" s="41"/>
      <c r="K30" s="46"/>
      <c r="L30" s="46"/>
      <c r="M30" s="46"/>
      <c r="N30" s="47"/>
      <c r="O30" s="49"/>
      <c r="Q30" s="100"/>
    </row>
    <row r="31" spans="2:17" ht="16">
      <c r="B31" s="46"/>
      <c r="C31" s="46"/>
      <c r="D31" s="46"/>
      <c r="E31" s="47"/>
      <c r="F31" s="48"/>
      <c r="G31" s="49">
        <v>0</v>
      </c>
      <c r="I31" s="41"/>
      <c r="K31" s="46"/>
      <c r="L31" s="46"/>
      <c r="M31" s="46"/>
      <c r="N31" s="47"/>
      <c r="O31" s="49"/>
      <c r="Q31" s="100"/>
    </row>
    <row r="32" spans="2:17" ht="16">
      <c r="B32" s="46"/>
      <c r="C32" s="46"/>
      <c r="D32" s="46"/>
      <c r="E32" s="47"/>
      <c r="F32" s="48"/>
      <c r="G32" s="49">
        <v>0</v>
      </c>
      <c r="I32" s="41"/>
      <c r="K32" s="46"/>
      <c r="L32" s="46"/>
      <c r="M32" s="46"/>
      <c r="N32" s="47"/>
      <c r="O32" s="49"/>
      <c r="Q32" s="100"/>
    </row>
    <row r="33" spans="1:17" ht="16">
      <c r="B33" s="46"/>
      <c r="C33" s="46"/>
      <c r="D33" s="46"/>
      <c r="E33" s="47"/>
      <c r="F33" s="48"/>
      <c r="G33" s="49">
        <v>0</v>
      </c>
      <c r="I33" s="41"/>
      <c r="K33" s="46"/>
      <c r="L33" s="46"/>
      <c r="M33" s="46"/>
      <c r="N33" s="47"/>
      <c r="O33" s="49"/>
      <c r="Q33" s="100"/>
    </row>
    <row r="34" spans="1:17" ht="16">
      <c r="B34" s="46"/>
      <c r="C34" s="46"/>
      <c r="D34" s="46"/>
      <c r="E34" s="47"/>
      <c r="F34" s="48"/>
      <c r="G34" s="49">
        <v>0</v>
      </c>
      <c r="I34" s="41"/>
      <c r="K34" s="52"/>
      <c r="L34" s="52"/>
      <c r="M34" s="52"/>
      <c r="N34" s="52"/>
      <c r="O34" s="53"/>
      <c r="Q34" s="100"/>
    </row>
    <row r="35" spans="1:17" ht="16">
      <c r="B35" s="46"/>
      <c r="C35" s="46"/>
      <c r="D35" s="46"/>
      <c r="E35" s="47"/>
      <c r="F35" s="48"/>
      <c r="G35" s="49">
        <v>0</v>
      </c>
      <c r="I35" s="41"/>
      <c r="K35" s="46" t="s">
        <v>2</v>
      </c>
      <c r="L35" s="46"/>
      <c r="M35" s="46"/>
      <c r="N35" s="46"/>
      <c r="O35" s="54">
        <f>SUBTOTAL(109,Table171433[Amount])</f>
        <v>0</v>
      </c>
      <c r="P35" s="1" t="s">
        <v>22</v>
      </c>
      <c r="Q35" s="100"/>
    </row>
    <row r="36" spans="1:17" s="9" customFormat="1" ht="19">
      <c r="A36" s="1"/>
      <c r="B36" s="46"/>
      <c r="C36" s="46"/>
      <c r="D36" s="46"/>
      <c r="E36" s="47"/>
      <c r="F36" s="48"/>
      <c r="G36" s="49">
        <v>0</v>
      </c>
      <c r="I36" s="41"/>
      <c r="K36" s="1"/>
      <c r="L36" s="1"/>
      <c r="M36" s="1"/>
      <c r="N36" s="1"/>
      <c r="O36" s="1"/>
      <c r="P36" s="22"/>
      <c r="Q36" s="100"/>
    </row>
    <row r="37" spans="1:17" ht="16">
      <c r="B37" s="46"/>
      <c r="C37" s="46"/>
      <c r="D37" s="46"/>
      <c r="E37" s="47"/>
      <c r="F37" s="48"/>
      <c r="G37" s="49">
        <v>0</v>
      </c>
      <c r="I37" s="41"/>
      <c r="Q37" s="100"/>
    </row>
    <row r="38" spans="1:17" ht="16">
      <c r="B38" s="46"/>
      <c r="C38" s="46"/>
      <c r="D38" s="46"/>
      <c r="E38" s="47"/>
      <c r="F38" s="48"/>
      <c r="G38" s="49">
        <v>0</v>
      </c>
      <c r="I38" s="41"/>
    </row>
    <row r="39" spans="1:17" ht="16">
      <c r="B39" s="46"/>
      <c r="C39" s="46"/>
      <c r="D39" s="46"/>
      <c r="E39" s="47"/>
      <c r="F39" s="48"/>
      <c r="G39" s="49">
        <v>0</v>
      </c>
      <c r="I39" s="41"/>
    </row>
    <row r="40" spans="1:17" ht="16">
      <c r="B40" s="46"/>
      <c r="C40" s="46"/>
      <c r="D40" s="46"/>
      <c r="E40" s="47"/>
      <c r="F40" s="48"/>
      <c r="G40" s="49">
        <v>0</v>
      </c>
      <c r="I40" s="41"/>
    </row>
    <row r="41" spans="1:17" ht="19">
      <c r="B41" s="46"/>
      <c r="C41" s="46"/>
      <c r="D41" s="46"/>
      <c r="E41" s="47"/>
      <c r="F41" s="48"/>
      <c r="G41" s="49">
        <v>0</v>
      </c>
      <c r="I41" s="41"/>
      <c r="K41" s="13" t="s">
        <v>29</v>
      </c>
      <c r="L41" s="9"/>
      <c r="M41" s="9"/>
      <c r="N41" s="9"/>
      <c r="O41" s="9"/>
    </row>
    <row r="42" spans="1:17" ht="18">
      <c r="B42" s="46"/>
      <c r="C42" s="46"/>
      <c r="D42" s="46"/>
      <c r="E42" s="47"/>
      <c r="F42" s="48"/>
      <c r="G42" s="49">
        <v>0</v>
      </c>
      <c r="I42" s="41"/>
      <c r="K42" s="55" t="s">
        <v>6</v>
      </c>
      <c r="L42" s="55" t="s">
        <v>14</v>
      </c>
      <c r="M42" s="58" t="s">
        <v>5</v>
      </c>
      <c r="N42" s="59" t="s">
        <v>8</v>
      </c>
      <c r="O42" s="57" t="s">
        <v>17</v>
      </c>
    </row>
    <row r="43" spans="1:17" s="9" customFormat="1" ht="19">
      <c r="A43" s="1"/>
      <c r="B43" s="46"/>
      <c r="C43" s="46"/>
      <c r="D43" s="46"/>
      <c r="E43" s="47"/>
      <c r="F43" s="48"/>
      <c r="G43" s="49">
        <f>B43*F43</f>
        <v>0</v>
      </c>
      <c r="I43" s="41"/>
      <c r="K43" s="46"/>
      <c r="L43" s="46"/>
      <c r="M43" s="46"/>
      <c r="N43" s="47"/>
      <c r="O43" s="49">
        <v>0</v>
      </c>
      <c r="P43" s="22"/>
    </row>
    <row r="44" spans="1:17" ht="16">
      <c r="B44" s="42"/>
      <c r="C44" s="42"/>
      <c r="D44" s="42"/>
      <c r="E44" s="43"/>
      <c r="F44" s="44"/>
      <c r="G44" s="45"/>
      <c r="I44" s="41"/>
      <c r="K44" s="46"/>
      <c r="L44" s="46"/>
      <c r="M44" s="46"/>
      <c r="N44" s="47"/>
      <c r="O44" s="49">
        <v>0</v>
      </c>
    </row>
    <row r="45" spans="1:17" ht="16">
      <c r="B45" s="46" t="s">
        <v>2</v>
      </c>
      <c r="C45" s="46"/>
      <c r="D45" s="46"/>
      <c r="E45" s="47"/>
      <c r="F45" s="50"/>
      <c r="G45" s="51">
        <f>SUBTOTAL(109,Table151332[Cost])</f>
        <v>0</v>
      </c>
      <c r="I45" s="41"/>
      <c r="K45" s="46"/>
      <c r="L45" s="46"/>
      <c r="M45" s="46"/>
      <c r="N45" s="47"/>
      <c r="O45" s="49">
        <v>0</v>
      </c>
    </row>
    <row r="46" spans="1:17" ht="16">
      <c r="B46" s="14"/>
      <c r="C46" s="14"/>
      <c r="D46" s="14"/>
      <c r="E46" s="14"/>
      <c r="F46" s="14"/>
      <c r="G46" s="14"/>
      <c r="I46" s="41"/>
      <c r="K46" s="46"/>
      <c r="L46" s="46"/>
      <c r="M46" s="46"/>
      <c r="N46" s="47"/>
      <c r="O46" s="49">
        <v>0</v>
      </c>
    </row>
    <row r="47" spans="1:17" ht="16">
      <c r="I47" s="41"/>
      <c r="K47" s="46"/>
      <c r="L47" s="46"/>
      <c r="M47" s="46"/>
      <c r="N47" s="47"/>
      <c r="O47" s="49">
        <v>0</v>
      </c>
    </row>
    <row r="48" spans="1:17" ht="16">
      <c r="I48" s="41"/>
      <c r="K48" s="46"/>
      <c r="L48" s="46"/>
      <c r="M48" s="46"/>
      <c r="N48" s="47"/>
      <c r="O48" s="49">
        <v>0</v>
      </c>
    </row>
    <row r="49" spans="1:16" ht="16">
      <c r="I49" s="41"/>
      <c r="K49" s="46"/>
      <c r="L49" s="46"/>
      <c r="M49" s="46"/>
      <c r="N49" s="47"/>
      <c r="O49" s="49">
        <v>0</v>
      </c>
    </row>
    <row r="50" spans="1:16" s="9" customFormat="1" ht="19">
      <c r="A50" s="1"/>
      <c r="I50" s="41"/>
      <c r="K50" s="46"/>
      <c r="L50" s="46"/>
      <c r="M50" s="46"/>
      <c r="N50" s="47"/>
      <c r="O50" s="49">
        <v>0</v>
      </c>
      <c r="P50" s="22"/>
    </row>
    <row r="51" spans="1:16" ht="19">
      <c r="B51" s="13" t="s">
        <v>10</v>
      </c>
      <c r="C51" s="9"/>
      <c r="D51" s="9"/>
      <c r="E51" s="9"/>
      <c r="F51" s="9"/>
      <c r="G51" s="14"/>
      <c r="I51" s="41"/>
      <c r="K51" s="46"/>
      <c r="L51" s="46"/>
      <c r="M51" s="46"/>
      <c r="N51" s="47"/>
      <c r="O51" s="49">
        <v>0</v>
      </c>
    </row>
    <row r="52" spans="1:16" ht="18">
      <c r="B52" s="55" t="s">
        <v>6</v>
      </c>
      <c r="C52" s="55" t="s">
        <v>14</v>
      </c>
      <c r="D52" s="58" t="s">
        <v>5</v>
      </c>
      <c r="E52" s="59" t="s">
        <v>8</v>
      </c>
      <c r="F52" s="56" t="s">
        <v>9</v>
      </c>
      <c r="G52" s="57" t="s">
        <v>7</v>
      </c>
      <c r="I52" s="41"/>
      <c r="K52" s="46"/>
      <c r="L52" s="46"/>
      <c r="M52" s="46"/>
      <c r="N52" s="47"/>
      <c r="O52" s="49">
        <v>0</v>
      </c>
    </row>
    <row r="53" spans="1:16" ht="16">
      <c r="B53" s="46"/>
      <c r="C53" s="46"/>
      <c r="D53" s="46"/>
      <c r="E53" s="47"/>
      <c r="F53" s="48"/>
      <c r="G53" s="49">
        <v>0</v>
      </c>
      <c r="I53" s="41"/>
      <c r="K53" s="46"/>
      <c r="L53" s="46"/>
      <c r="M53" s="46"/>
      <c r="N53" s="47"/>
      <c r="O53" s="49">
        <v>0</v>
      </c>
    </row>
    <row r="54" spans="1:16" ht="16">
      <c r="B54" s="46"/>
      <c r="C54" s="46"/>
      <c r="D54" s="46"/>
      <c r="E54" s="47"/>
      <c r="F54" s="48"/>
      <c r="G54" s="49">
        <v>0</v>
      </c>
      <c r="I54" s="41"/>
      <c r="K54" s="46"/>
      <c r="L54" s="46"/>
      <c r="M54" s="46"/>
      <c r="N54" s="47"/>
      <c r="O54" s="49">
        <v>0</v>
      </c>
    </row>
    <row r="55" spans="1:16" ht="16">
      <c r="B55" s="46"/>
      <c r="C55" s="46"/>
      <c r="D55" s="46"/>
      <c r="E55" s="47"/>
      <c r="F55" s="48"/>
      <c r="G55" s="49">
        <v>0</v>
      </c>
      <c r="I55" s="41"/>
      <c r="K55" s="46"/>
      <c r="L55" s="46"/>
      <c r="M55" s="46"/>
      <c r="N55" s="47"/>
      <c r="O55" s="49">
        <v>0</v>
      </c>
    </row>
    <row r="56" spans="1:16" ht="16">
      <c r="B56" s="46"/>
      <c r="C56" s="46"/>
      <c r="D56" s="46"/>
      <c r="E56" s="47"/>
      <c r="F56" s="48"/>
      <c r="G56" s="49">
        <v>0</v>
      </c>
      <c r="I56" s="41"/>
      <c r="K56" s="46"/>
      <c r="L56" s="46"/>
      <c r="M56" s="46"/>
      <c r="N56" s="47"/>
      <c r="O56" s="49">
        <v>0</v>
      </c>
    </row>
    <row r="57" spans="1:16" ht="16">
      <c r="B57" s="46"/>
      <c r="C57" s="46"/>
      <c r="D57" s="46"/>
      <c r="E57" s="47"/>
      <c r="F57" s="48"/>
      <c r="G57" s="49">
        <v>0</v>
      </c>
      <c r="I57" s="41"/>
      <c r="K57" s="46"/>
      <c r="L57" s="46"/>
      <c r="M57" s="46"/>
      <c r="N57" s="47"/>
      <c r="O57" s="49">
        <v>0</v>
      </c>
    </row>
    <row r="58" spans="1:16" ht="16">
      <c r="B58" s="46"/>
      <c r="C58" s="46"/>
      <c r="D58" s="46"/>
      <c r="E58" s="47"/>
      <c r="F58" s="48"/>
      <c r="G58" s="49">
        <v>0</v>
      </c>
      <c r="I58" s="41"/>
      <c r="K58" s="46"/>
      <c r="L58" s="46"/>
      <c r="M58" s="46"/>
      <c r="N58" s="47"/>
      <c r="O58" s="49">
        <v>0</v>
      </c>
    </row>
    <row r="59" spans="1:16" ht="16">
      <c r="B59" s="46"/>
      <c r="C59" s="46"/>
      <c r="D59" s="46"/>
      <c r="E59" s="47"/>
      <c r="F59" s="48"/>
      <c r="G59" s="49">
        <v>0</v>
      </c>
      <c r="I59" s="41"/>
      <c r="K59" s="46"/>
      <c r="L59" s="46"/>
      <c r="M59" s="46"/>
      <c r="N59" s="47"/>
      <c r="O59" s="49">
        <v>0</v>
      </c>
    </row>
    <row r="60" spans="1:16" ht="16">
      <c r="B60" s="46"/>
      <c r="C60" s="46"/>
      <c r="D60" s="46"/>
      <c r="E60" s="47"/>
      <c r="F60" s="48"/>
      <c r="G60" s="49">
        <v>0</v>
      </c>
      <c r="I60" s="41"/>
      <c r="K60" s="46" t="s">
        <v>2</v>
      </c>
      <c r="L60" s="46"/>
      <c r="M60" s="46"/>
      <c r="N60" s="47"/>
      <c r="O60" s="51">
        <f>SUBTOTAL(109,Table18123141[Amount])</f>
        <v>0</v>
      </c>
    </row>
    <row r="61" spans="1:16" ht="16">
      <c r="B61" s="46"/>
      <c r="C61" s="46"/>
      <c r="D61" s="46"/>
      <c r="E61" s="47"/>
      <c r="F61" s="48"/>
      <c r="G61" s="49">
        <v>0</v>
      </c>
      <c r="I61" s="41"/>
    </row>
    <row r="62" spans="1:16" ht="16">
      <c r="B62" s="46"/>
      <c r="C62" s="46"/>
      <c r="D62" s="46"/>
      <c r="E62" s="47"/>
      <c r="F62" s="48"/>
      <c r="G62" s="49">
        <v>0</v>
      </c>
      <c r="I62" s="41"/>
    </row>
    <row r="63" spans="1:16" ht="16">
      <c r="B63" s="46"/>
      <c r="C63" s="46"/>
      <c r="D63" s="46"/>
      <c r="E63" s="47"/>
      <c r="F63" s="48"/>
      <c r="G63" s="49">
        <v>0</v>
      </c>
      <c r="I63" s="41"/>
    </row>
    <row r="64" spans="1:16" ht="16">
      <c r="B64" s="46"/>
      <c r="C64" s="46"/>
      <c r="D64" s="46"/>
      <c r="E64" s="47"/>
      <c r="F64" s="48"/>
      <c r="G64" s="49">
        <v>0</v>
      </c>
      <c r="I64" s="41"/>
    </row>
    <row r="65" spans="2:15" ht="16">
      <c r="B65" s="46"/>
      <c r="C65" s="46"/>
      <c r="D65" s="46"/>
      <c r="E65" s="47"/>
      <c r="F65" s="48"/>
      <c r="G65" s="49">
        <v>0</v>
      </c>
      <c r="I65" s="41"/>
    </row>
    <row r="66" spans="2:15" ht="19">
      <c r="B66" s="46"/>
      <c r="C66" s="46"/>
      <c r="D66" s="46"/>
      <c r="E66" s="47"/>
      <c r="F66" s="48"/>
      <c r="G66" s="49">
        <v>0</v>
      </c>
      <c r="I66" s="41"/>
      <c r="K66" s="13" t="s">
        <v>12</v>
      </c>
      <c r="L66" s="9"/>
      <c r="M66" s="9"/>
      <c r="N66" s="9"/>
      <c r="O66" s="9"/>
    </row>
    <row r="67" spans="2:15" ht="18">
      <c r="B67" s="46"/>
      <c r="C67" s="46"/>
      <c r="D67" s="46"/>
      <c r="E67" s="47"/>
      <c r="F67" s="48"/>
      <c r="G67" s="49">
        <v>0</v>
      </c>
      <c r="I67" s="41"/>
      <c r="K67" s="55" t="s">
        <v>6</v>
      </c>
      <c r="L67" s="55" t="s">
        <v>14</v>
      </c>
      <c r="M67" s="58" t="s">
        <v>5</v>
      </c>
      <c r="N67" s="59" t="s">
        <v>8</v>
      </c>
      <c r="O67" s="57" t="s">
        <v>17</v>
      </c>
    </row>
    <row r="68" spans="2:15" ht="16">
      <c r="B68" s="46"/>
      <c r="C68" s="46"/>
      <c r="D68" s="46"/>
      <c r="E68" s="47"/>
      <c r="F68" s="48"/>
      <c r="G68" s="49">
        <v>0</v>
      </c>
      <c r="I68" s="41"/>
      <c r="K68" s="46"/>
      <c r="L68" s="46"/>
      <c r="M68" s="46"/>
      <c r="N68" s="47"/>
      <c r="O68" s="49">
        <v>0</v>
      </c>
    </row>
    <row r="69" spans="2:15" ht="16">
      <c r="B69" s="46"/>
      <c r="C69" s="46"/>
      <c r="D69" s="46"/>
      <c r="E69" s="47"/>
      <c r="F69" s="48"/>
      <c r="G69" s="49">
        <v>0</v>
      </c>
      <c r="I69" s="41"/>
      <c r="K69" s="46"/>
      <c r="L69" s="46"/>
      <c r="M69" s="46"/>
      <c r="N69" s="47"/>
      <c r="O69" s="49">
        <v>0</v>
      </c>
    </row>
    <row r="70" spans="2:15" ht="16">
      <c r="B70" s="46" t="s">
        <v>2</v>
      </c>
      <c r="C70" s="46"/>
      <c r="D70" s="46"/>
      <c r="E70" s="47"/>
      <c r="F70" s="50"/>
      <c r="G70" s="51">
        <f>SUBTOTAL(109,Table191735[Cost])</f>
        <v>0</v>
      </c>
      <c r="I70" s="41"/>
      <c r="K70" s="46"/>
      <c r="L70" s="46"/>
      <c r="M70" s="46"/>
      <c r="N70" s="47"/>
      <c r="O70" s="49">
        <v>0</v>
      </c>
    </row>
    <row r="71" spans="2:15" ht="16">
      <c r="B71" s="10"/>
      <c r="C71" s="10"/>
      <c r="D71" s="10"/>
      <c r="E71" s="10"/>
      <c r="F71" s="10"/>
      <c r="G71" s="3"/>
      <c r="I71" s="41"/>
      <c r="K71" s="46"/>
      <c r="L71" s="46"/>
      <c r="M71" s="46"/>
      <c r="N71" s="47"/>
      <c r="O71" s="49">
        <v>0</v>
      </c>
    </row>
    <row r="72" spans="2:15" ht="16">
      <c r="I72" s="41"/>
      <c r="K72" s="46"/>
      <c r="L72" s="46"/>
      <c r="M72" s="46"/>
      <c r="N72" s="47"/>
      <c r="O72" s="49">
        <v>0</v>
      </c>
    </row>
    <row r="73" spans="2:15" ht="16">
      <c r="I73" s="41"/>
      <c r="K73" s="46"/>
      <c r="L73" s="46"/>
      <c r="M73" s="46"/>
      <c r="N73" s="47"/>
      <c r="O73" s="49">
        <v>0</v>
      </c>
    </row>
    <row r="74" spans="2:15" ht="16">
      <c r="I74" s="41"/>
      <c r="K74" s="46"/>
      <c r="L74" s="46"/>
      <c r="M74" s="46"/>
      <c r="N74" s="47"/>
      <c r="O74" s="49">
        <v>0</v>
      </c>
    </row>
    <row r="75" spans="2:15" ht="16">
      <c r="I75" s="41"/>
      <c r="K75" s="46"/>
      <c r="L75" s="46"/>
      <c r="M75" s="46"/>
      <c r="N75" s="47"/>
      <c r="O75" s="49">
        <v>0</v>
      </c>
    </row>
    <row r="76" spans="2:15" ht="16">
      <c r="I76" s="41"/>
      <c r="K76" s="46"/>
      <c r="L76" s="46"/>
      <c r="M76" s="46"/>
      <c r="N76" s="47"/>
      <c r="O76" s="49">
        <v>0</v>
      </c>
    </row>
    <row r="77" spans="2:15" ht="19">
      <c r="B77" s="13" t="s">
        <v>0</v>
      </c>
      <c r="C77" s="9"/>
      <c r="D77" s="9"/>
      <c r="E77" s="9"/>
      <c r="F77" s="9"/>
      <c r="G77" s="9"/>
      <c r="I77" s="41"/>
      <c r="K77" s="46"/>
      <c r="L77" s="46"/>
      <c r="M77" s="46"/>
      <c r="N77" s="47"/>
      <c r="O77" s="49">
        <v>0</v>
      </c>
    </row>
    <row r="78" spans="2:15" ht="18">
      <c r="B78" s="55" t="s">
        <v>6</v>
      </c>
      <c r="C78" s="55" t="s">
        <v>14</v>
      </c>
      <c r="D78" s="58" t="s">
        <v>5</v>
      </c>
      <c r="E78" s="59" t="s">
        <v>8</v>
      </c>
      <c r="F78" s="56" t="s">
        <v>9</v>
      </c>
      <c r="G78" s="57" t="s">
        <v>7</v>
      </c>
      <c r="I78" s="41"/>
      <c r="K78" s="46"/>
      <c r="L78" s="46"/>
      <c r="M78" s="46"/>
      <c r="N78" s="47"/>
      <c r="O78" s="49">
        <v>0</v>
      </c>
    </row>
    <row r="79" spans="2:15" ht="16">
      <c r="B79" s="46"/>
      <c r="C79" s="46"/>
      <c r="D79" s="46"/>
      <c r="E79" s="47"/>
      <c r="F79" s="48"/>
      <c r="G79" s="49">
        <v>0</v>
      </c>
      <c r="I79" s="41"/>
      <c r="K79" s="46"/>
      <c r="L79" s="46"/>
      <c r="M79" s="46"/>
      <c r="N79" s="47"/>
      <c r="O79" s="49">
        <v>0</v>
      </c>
    </row>
    <row r="80" spans="2:15" ht="16">
      <c r="B80" s="46"/>
      <c r="C80" s="46"/>
      <c r="D80" s="46"/>
      <c r="E80" s="47"/>
      <c r="F80" s="48"/>
      <c r="G80" s="49">
        <v>0</v>
      </c>
      <c r="I80" s="41"/>
      <c r="K80" s="46"/>
      <c r="L80" s="46"/>
      <c r="M80" s="46"/>
      <c r="N80" s="47"/>
      <c r="O80" s="49">
        <v>0</v>
      </c>
    </row>
    <row r="81" spans="2:15" ht="16">
      <c r="B81" s="46"/>
      <c r="C81" s="46"/>
      <c r="D81" s="46"/>
      <c r="E81" s="47"/>
      <c r="F81" s="48"/>
      <c r="G81" s="49">
        <v>0</v>
      </c>
      <c r="I81" s="41"/>
      <c r="K81" s="46"/>
      <c r="L81" s="46"/>
      <c r="M81" s="46"/>
      <c r="N81" s="47"/>
      <c r="O81" s="49">
        <v>0</v>
      </c>
    </row>
    <row r="82" spans="2:15" ht="16">
      <c r="B82" s="46"/>
      <c r="C82" s="46"/>
      <c r="D82" s="46"/>
      <c r="E82" s="47"/>
      <c r="F82" s="48"/>
      <c r="G82" s="49">
        <v>0</v>
      </c>
      <c r="I82" s="41"/>
      <c r="K82" s="46"/>
      <c r="L82" s="46"/>
      <c r="M82" s="46"/>
      <c r="N82" s="47"/>
      <c r="O82" s="49">
        <v>0</v>
      </c>
    </row>
    <row r="83" spans="2:15" ht="16">
      <c r="B83" s="46"/>
      <c r="C83" s="46"/>
      <c r="D83" s="46"/>
      <c r="E83" s="47"/>
      <c r="F83" s="48"/>
      <c r="G83" s="49">
        <v>0</v>
      </c>
      <c r="I83" s="41"/>
      <c r="K83" s="46"/>
      <c r="L83" s="46"/>
      <c r="M83" s="46"/>
      <c r="N83" s="47"/>
      <c r="O83" s="49">
        <v>0</v>
      </c>
    </row>
    <row r="84" spans="2:15" ht="16">
      <c r="B84" s="46"/>
      <c r="C84" s="46"/>
      <c r="D84" s="46"/>
      <c r="E84" s="47"/>
      <c r="F84" s="48"/>
      <c r="G84" s="49">
        <v>0</v>
      </c>
      <c r="I84" s="41"/>
      <c r="K84" s="46"/>
      <c r="L84" s="46"/>
      <c r="M84" s="46"/>
      <c r="N84" s="47"/>
      <c r="O84" s="49">
        <v>0</v>
      </c>
    </row>
    <row r="85" spans="2:15" ht="16">
      <c r="B85" s="46"/>
      <c r="C85" s="46"/>
      <c r="D85" s="46"/>
      <c r="E85" s="47"/>
      <c r="F85" s="48"/>
      <c r="G85" s="49">
        <v>0</v>
      </c>
      <c r="I85" s="41"/>
      <c r="K85" s="46" t="s">
        <v>2</v>
      </c>
      <c r="L85" s="46"/>
      <c r="M85" s="46"/>
      <c r="N85" s="47"/>
      <c r="O85" s="51">
        <f>SUBTOTAL(109,Table181534[Amount])</f>
        <v>0</v>
      </c>
    </row>
    <row r="86" spans="2:15" ht="16">
      <c r="B86" s="46"/>
      <c r="C86" s="46"/>
      <c r="D86" s="46"/>
      <c r="E86" s="47"/>
      <c r="F86" s="48"/>
      <c r="G86" s="49">
        <v>0</v>
      </c>
      <c r="I86" s="41"/>
    </row>
    <row r="87" spans="2:15" ht="16">
      <c r="B87" s="46"/>
      <c r="C87" s="46"/>
      <c r="D87" s="46"/>
      <c r="E87" s="47"/>
      <c r="F87" s="48"/>
      <c r="G87" s="49">
        <v>0</v>
      </c>
      <c r="I87" s="41"/>
    </row>
    <row r="88" spans="2:15" ht="16">
      <c r="B88" s="46"/>
      <c r="C88" s="46"/>
      <c r="D88" s="46"/>
      <c r="E88" s="47"/>
      <c r="F88" s="48"/>
      <c r="G88" s="49">
        <v>0</v>
      </c>
      <c r="I88" s="41"/>
    </row>
    <row r="89" spans="2:15" ht="16">
      <c r="B89" s="46"/>
      <c r="C89" s="46"/>
      <c r="D89" s="46"/>
      <c r="E89" s="47"/>
      <c r="F89" s="48"/>
      <c r="G89" s="49">
        <v>0</v>
      </c>
      <c r="I89" s="41"/>
    </row>
    <row r="90" spans="2:15" ht="19">
      <c r="B90" s="46"/>
      <c r="C90" s="46"/>
      <c r="D90" s="46"/>
      <c r="E90" s="47"/>
      <c r="F90" s="48"/>
      <c r="G90" s="49">
        <v>0</v>
      </c>
      <c r="I90" s="41"/>
      <c r="K90" s="13" t="s">
        <v>20</v>
      </c>
      <c r="L90" s="9"/>
      <c r="M90" s="9"/>
      <c r="N90" s="9"/>
      <c r="O90" s="9"/>
    </row>
    <row r="91" spans="2:15" ht="18">
      <c r="B91" s="46"/>
      <c r="C91" s="46"/>
      <c r="D91" s="46"/>
      <c r="E91" s="47"/>
      <c r="F91" s="48"/>
      <c r="G91" s="49">
        <v>0</v>
      </c>
      <c r="I91" s="41"/>
      <c r="K91" s="55" t="s">
        <v>6</v>
      </c>
      <c r="L91" s="55" t="s">
        <v>14</v>
      </c>
      <c r="M91" s="58" t="s">
        <v>5</v>
      </c>
      <c r="N91" s="59" t="s">
        <v>8</v>
      </c>
      <c r="O91" s="57" t="s">
        <v>17</v>
      </c>
    </row>
    <row r="92" spans="2:15" ht="16">
      <c r="B92" s="46" t="s">
        <v>2</v>
      </c>
      <c r="C92" s="46"/>
      <c r="D92" s="46"/>
      <c r="E92" s="47"/>
      <c r="F92" s="50"/>
      <c r="G92" s="51">
        <f>SUBTOTAL(109,Table202636[Cost])</f>
        <v>0</v>
      </c>
      <c r="I92" s="41"/>
      <c r="K92" s="46"/>
      <c r="L92" s="46"/>
      <c r="M92" s="46"/>
      <c r="N92" s="47"/>
      <c r="O92" s="49">
        <v>0</v>
      </c>
    </row>
    <row r="93" spans="2:15" ht="16">
      <c r="B93" s="10"/>
      <c r="C93" s="10"/>
      <c r="D93" s="10"/>
      <c r="E93" s="10"/>
      <c r="F93" s="10"/>
      <c r="G93" s="3"/>
      <c r="I93" s="41"/>
      <c r="K93" s="46"/>
      <c r="L93" s="46"/>
      <c r="M93" s="46"/>
      <c r="N93" s="47"/>
      <c r="O93" s="49">
        <v>0</v>
      </c>
    </row>
    <row r="94" spans="2:15" ht="16">
      <c r="I94" s="41"/>
      <c r="K94" s="46"/>
      <c r="L94" s="46"/>
      <c r="M94" s="46"/>
      <c r="N94" s="47"/>
      <c r="O94" s="49">
        <v>0</v>
      </c>
    </row>
    <row r="95" spans="2:15" ht="16">
      <c r="I95" s="41"/>
      <c r="K95" s="46"/>
      <c r="L95" s="46"/>
      <c r="M95" s="46"/>
      <c r="N95" s="47"/>
      <c r="O95" s="49">
        <v>0</v>
      </c>
    </row>
    <row r="96" spans="2:15" ht="16">
      <c r="I96" s="41"/>
      <c r="K96" s="46"/>
      <c r="L96" s="46"/>
      <c r="M96" s="46"/>
      <c r="N96" s="47"/>
      <c r="O96" s="49">
        <v>0</v>
      </c>
    </row>
    <row r="97" spans="2:15" ht="16">
      <c r="I97" s="41"/>
      <c r="K97" s="46"/>
      <c r="L97" s="46"/>
      <c r="M97" s="46"/>
      <c r="N97" s="47"/>
      <c r="O97" s="49">
        <v>0</v>
      </c>
    </row>
    <row r="98" spans="2:15" ht="19">
      <c r="B98" s="13" t="s">
        <v>15</v>
      </c>
      <c r="C98" s="9"/>
      <c r="D98" s="9"/>
      <c r="E98" s="9"/>
      <c r="F98" s="9"/>
      <c r="G98" s="9"/>
      <c r="I98" s="41"/>
      <c r="K98" s="46"/>
      <c r="L98" s="46"/>
      <c r="M98" s="46"/>
      <c r="N98" s="47"/>
      <c r="O98" s="49">
        <v>0</v>
      </c>
    </row>
    <row r="99" spans="2:15" ht="18">
      <c r="B99" s="55" t="s">
        <v>6</v>
      </c>
      <c r="C99" s="55" t="s">
        <v>14</v>
      </c>
      <c r="D99" s="58" t="s">
        <v>5</v>
      </c>
      <c r="E99" s="59" t="s">
        <v>8</v>
      </c>
      <c r="F99" s="56" t="s">
        <v>9</v>
      </c>
      <c r="G99" s="57" t="s">
        <v>7</v>
      </c>
      <c r="I99" s="41"/>
      <c r="K99" s="46"/>
      <c r="L99" s="46"/>
      <c r="M99" s="46"/>
      <c r="N99" s="47"/>
      <c r="O99" s="49">
        <v>0</v>
      </c>
    </row>
    <row r="100" spans="2:15" ht="16">
      <c r="B100" s="46"/>
      <c r="C100" s="46"/>
      <c r="D100" s="46"/>
      <c r="E100" s="47"/>
      <c r="F100" s="48"/>
      <c r="G100" s="49">
        <v>0</v>
      </c>
      <c r="I100" s="41"/>
      <c r="K100" s="46"/>
      <c r="L100" s="46"/>
      <c r="M100" s="46"/>
      <c r="N100" s="47"/>
      <c r="O100" s="49">
        <v>0</v>
      </c>
    </row>
    <row r="101" spans="2:15" ht="16">
      <c r="B101" s="46"/>
      <c r="C101" s="46"/>
      <c r="D101" s="46"/>
      <c r="E101" s="47"/>
      <c r="F101" s="48"/>
      <c r="G101" s="49">
        <v>0</v>
      </c>
      <c r="I101" s="41"/>
      <c r="K101" s="46"/>
      <c r="L101" s="46"/>
      <c r="M101" s="46"/>
      <c r="N101" s="47"/>
      <c r="O101" s="49">
        <v>0</v>
      </c>
    </row>
    <row r="102" spans="2:15" ht="16">
      <c r="B102" s="46"/>
      <c r="C102" s="46"/>
      <c r="D102" s="46"/>
      <c r="E102" s="47"/>
      <c r="F102" s="48"/>
      <c r="G102" s="49">
        <v>0</v>
      </c>
      <c r="I102" s="41"/>
      <c r="K102" s="46"/>
      <c r="L102" s="46"/>
      <c r="M102" s="46"/>
      <c r="N102" s="47"/>
      <c r="O102" s="49">
        <v>0</v>
      </c>
    </row>
    <row r="103" spans="2:15" ht="16">
      <c r="B103" s="46"/>
      <c r="C103" s="46"/>
      <c r="D103" s="46"/>
      <c r="E103" s="47"/>
      <c r="F103" s="48"/>
      <c r="G103" s="49">
        <v>0</v>
      </c>
      <c r="I103" s="41"/>
      <c r="K103" s="46"/>
      <c r="L103" s="46"/>
      <c r="M103" s="46"/>
      <c r="N103" s="47"/>
      <c r="O103" s="49">
        <v>0</v>
      </c>
    </row>
    <row r="104" spans="2:15" ht="16">
      <c r="B104" s="46"/>
      <c r="C104" s="46"/>
      <c r="D104" s="46"/>
      <c r="E104" s="47"/>
      <c r="F104" s="48"/>
      <c r="G104" s="49">
        <v>0</v>
      </c>
      <c r="I104" s="41"/>
      <c r="K104" s="46"/>
      <c r="L104" s="46"/>
      <c r="M104" s="46"/>
      <c r="N104" s="47"/>
      <c r="O104" s="49">
        <v>0</v>
      </c>
    </row>
    <row r="105" spans="2:15" ht="16">
      <c r="B105" s="46"/>
      <c r="C105" s="46"/>
      <c r="D105" s="46"/>
      <c r="E105" s="47"/>
      <c r="F105" s="48"/>
      <c r="G105" s="49">
        <v>0</v>
      </c>
      <c r="I105" s="41"/>
      <c r="K105" s="46"/>
      <c r="L105" s="46"/>
      <c r="M105" s="46"/>
      <c r="N105" s="47"/>
      <c r="O105" s="49">
        <v>0</v>
      </c>
    </row>
    <row r="106" spans="2:15" ht="16">
      <c r="B106" s="46"/>
      <c r="C106" s="46"/>
      <c r="D106" s="46"/>
      <c r="E106" s="47"/>
      <c r="F106" s="48"/>
      <c r="G106" s="49">
        <v>0</v>
      </c>
      <c r="I106" s="41"/>
      <c r="K106" s="46"/>
      <c r="L106" s="46"/>
      <c r="M106" s="46"/>
      <c r="N106" s="47"/>
      <c r="O106" s="49">
        <v>0</v>
      </c>
    </row>
    <row r="107" spans="2:15" ht="16">
      <c r="B107" s="46"/>
      <c r="C107" s="46"/>
      <c r="D107" s="46"/>
      <c r="E107" s="47"/>
      <c r="F107" s="48"/>
      <c r="G107" s="49">
        <v>0</v>
      </c>
      <c r="I107" s="41"/>
      <c r="K107" s="46"/>
      <c r="L107" s="46"/>
      <c r="M107" s="46"/>
      <c r="N107" s="47"/>
      <c r="O107" s="49">
        <v>0</v>
      </c>
    </row>
    <row r="108" spans="2:15" ht="16">
      <c r="B108" t="s">
        <v>2</v>
      </c>
      <c r="C108"/>
      <c r="D108"/>
      <c r="E108"/>
      <c r="F108"/>
      <c r="G108" s="23">
        <f>SUBTOTAL(109,Table212737[Cost])</f>
        <v>0</v>
      </c>
      <c r="I108" s="41"/>
      <c r="K108" s="46"/>
      <c r="L108" s="46"/>
      <c r="M108" s="46"/>
      <c r="N108" s="47"/>
      <c r="O108" s="49">
        <v>0</v>
      </c>
    </row>
    <row r="109" spans="2:15" ht="16">
      <c r="B109" s="10"/>
      <c r="C109" s="10"/>
      <c r="D109" s="10"/>
      <c r="E109" s="10"/>
      <c r="F109" s="10"/>
      <c r="G109" s="3"/>
      <c r="I109" s="41"/>
      <c r="K109" s="46"/>
      <c r="L109" s="46"/>
      <c r="M109" s="46"/>
      <c r="N109" s="47"/>
      <c r="O109" s="49">
        <v>0</v>
      </c>
    </row>
    <row r="110" spans="2:15" ht="16">
      <c r="I110" s="41"/>
      <c r="K110" s="46"/>
      <c r="L110" s="46"/>
      <c r="M110" s="46"/>
      <c r="N110" s="47"/>
      <c r="O110" s="49">
        <v>0</v>
      </c>
    </row>
    <row r="111" spans="2:15" ht="16">
      <c r="I111" s="41"/>
      <c r="K111" s="46"/>
      <c r="L111" s="46"/>
      <c r="M111" s="46"/>
      <c r="N111" s="47"/>
      <c r="O111" s="49">
        <v>0</v>
      </c>
    </row>
    <row r="112" spans="2:15" ht="19">
      <c r="B112" s="13" t="s">
        <v>12</v>
      </c>
      <c r="C112" s="9"/>
      <c r="D112" s="9"/>
      <c r="E112" s="9"/>
      <c r="F112" s="9"/>
      <c r="G112" s="9"/>
      <c r="I112" s="41"/>
      <c r="K112" s="46"/>
      <c r="L112" s="46"/>
      <c r="M112" s="46"/>
      <c r="N112" s="47"/>
      <c r="O112" s="49">
        <v>0</v>
      </c>
    </row>
    <row r="113" spans="2:15" ht="18">
      <c r="B113" s="55" t="s">
        <v>6</v>
      </c>
      <c r="C113" s="55" t="s">
        <v>14</v>
      </c>
      <c r="D113" s="58" t="s">
        <v>5</v>
      </c>
      <c r="E113" s="59" t="s">
        <v>8</v>
      </c>
      <c r="F113" s="56" t="s">
        <v>9</v>
      </c>
      <c r="G113" s="57" t="s">
        <v>7</v>
      </c>
      <c r="I113" s="41"/>
      <c r="K113" s="46"/>
      <c r="L113" s="46"/>
      <c r="M113" s="46"/>
      <c r="N113" s="47"/>
      <c r="O113" s="49">
        <v>0</v>
      </c>
    </row>
    <row r="114" spans="2:15" ht="16">
      <c r="B114" s="46"/>
      <c r="C114" s="46"/>
      <c r="D114" s="46"/>
      <c r="E114" s="47"/>
      <c r="F114" s="48"/>
      <c r="G114" s="49">
        <v>0</v>
      </c>
      <c r="I114" s="41"/>
      <c r="K114" s="46"/>
      <c r="L114" s="46"/>
      <c r="M114" s="46"/>
      <c r="N114" s="47"/>
      <c r="O114" s="49">
        <v>0</v>
      </c>
    </row>
    <row r="115" spans="2:15" ht="16">
      <c r="B115" s="46"/>
      <c r="C115" s="46"/>
      <c r="D115" s="46"/>
      <c r="E115" s="47"/>
      <c r="F115" s="48"/>
      <c r="G115" s="49">
        <v>0</v>
      </c>
      <c r="I115" s="41"/>
      <c r="K115" s="46"/>
      <c r="L115" s="46"/>
      <c r="M115" s="46"/>
      <c r="N115" s="47"/>
      <c r="O115" s="49">
        <v>0</v>
      </c>
    </row>
    <row r="116" spans="2:15" ht="16">
      <c r="B116" s="46"/>
      <c r="C116" s="46"/>
      <c r="D116" s="46"/>
      <c r="E116" s="47"/>
      <c r="F116" s="48"/>
      <c r="G116" s="49">
        <v>0</v>
      </c>
      <c r="I116" s="41"/>
      <c r="K116" s="46"/>
      <c r="L116" s="46"/>
      <c r="M116" s="46"/>
      <c r="N116" s="47"/>
      <c r="O116" s="49">
        <v>0</v>
      </c>
    </row>
    <row r="117" spans="2:15" ht="16">
      <c r="B117" s="46"/>
      <c r="C117" s="46"/>
      <c r="D117" s="46"/>
      <c r="E117" s="47"/>
      <c r="F117" s="48"/>
      <c r="G117" s="49">
        <v>0</v>
      </c>
      <c r="I117" s="41"/>
      <c r="K117" s="46"/>
      <c r="L117" s="46"/>
      <c r="M117" s="46"/>
      <c r="N117" s="47"/>
      <c r="O117" s="49">
        <v>0</v>
      </c>
    </row>
    <row r="118" spans="2:15" ht="16">
      <c r="B118" s="46"/>
      <c r="C118" s="46"/>
      <c r="D118" s="46"/>
      <c r="E118" s="47"/>
      <c r="F118" s="48"/>
      <c r="G118" s="49">
        <v>0</v>
      </c>
      <c r="I118" s="41"/>
      <c r="K118" s="46"/>
      <c r="L118" s="46"/>
      <c r="M118" s="46"/>
      <c r="N118" s="47"/>
      <c r="O118" s="49">
        <v>0</v>
      </c>
    </row>
    <row r="119" spans="2:15" ht="16">
      <c r="B119" s="46"/>
      <c r="C119" s="46"/>
      <c r="D119" s="46"/>
      <c r="E119" s="47"/>
      <c r="F119" s="48"/>
      <c r="G119" s="49">
        <v>0</v>
      </c>
      <c r="I119" s="41"/>
      <c r="K119" s="46"/>
      <c r="L119" s="46"/>
      <c r="M119" s="46"/>
      <c r="N119" s="47"/>
      <c r="O119" s="49">
        <v>0</v>
      </c>
    </row>
    <row r="120" spans="2:15" ht="16">
      <c r="B120" s="46"/>
      <c r="C120" s="46"/>
      <c r="D120" s="46"/>
      <c r="E120" s="47"/>
      <c r="F120" s="48"/>
      <c r="G120" s="49">
        <v>0</v>
      </c>
      <c r="I120" s="41"/>
      <c r="K120" s="46"/>
      <c r="L120" s="46"/>
      <c r="M120" s="46"/>
      <c r="N120" s="47"/>
      <c r="O120" s="49">
        <v>0</v>
      </c>
    </row>
    <row r="121" spans="2:15" ht="16">
      <c r="B121" s="46"/>
      <c r="C121" s="46"/>
      <c r="D121" s="46"/>
      <c r="E121" s="47"/>
      <c r="F121" s="48"/>
      <c r="G121" s="49">
        <v>0</v>
      </c>
      <c r="I121" s="41"/>
      <c r="K121" s="46"/>
      <c r="L121" s="46"/>
      <c r="M121" s="46"/>
      <c r="N121" s="47"/>
      <c r="O121" s="49">
        <v>0</v>
      </c>
    </row>
    <row r="122" spans="2:15" ht="16">
      <c r="B122" s="46"/>
      <c r="C122" s="46"/>
      <c r="D122" s="46"/>
      <c r="E122" s="47"/>
      <c r="F122" s="48"/>
      <c r="G122" s="49">
        <v>0</v>
      </c>
      <c r="I122" s="41"/>
      <c r="K122" s="46" t="s">
        <v>2</v>
      </c>
      <c r="L122" s="46"/>
      <c r="M122" s="46"/>
      <c r="N122" s="47"/>
      <c r="O122" s="51">
        <f>SUBTOTAL(109,Table243040[Amount])</f>
        <v>0</v>
      </c>
    </row>
    <row r="123" spans="2:15" ht="16">
      <c r="B123" s="82" t="s">
        <v>2</v>
      </c>
      <c r="C123" s="82"/>
      <c r="D123" s="82"/>
      <c r="E123" s="82"/>
      <c r="F123" s="82"/>
      <c r="G123" s="23">
        <f>SUBTOTAL(109,Table222838[Cost])</f>
        <v>0</v>
      </c>
      <c r="I123" s="41"/>
    </row>
    <row r="124" spans="2:15" ht="16">
      <c r="B124" s="10"/>
      <c r="C124" s="10"/>
      <c r="D124" s="10"/>
      <c r="E124" s="10"/>
      <c r="F124" s="10"/>
      <c r="G124" s="3"/>
      <c r="I124" s="41"/>
    </row>
    <row r="125" spans="2:15">
      <c r="I125" s="41"/>
    </row>
    <row r="126" spans="2:15">
      <c r="I126" s="41"/>
    </row>
    <row r="127" spans="2:15" ht="19">
      <c r="B127" s="13" t="s">
        <v>11</v>
      </c>
      <c r="C127" s="9"/>
      <c r="D127" s="9"/>
      <c r="E127" s="9"/>
      <c r="F127" s="9"/>
      <c r="G127" s="9"/>
      <c r="I127" s="41"/>
    </row>
    <row r="128" spans="2:15" ht="18">
      <c r="B128" s="55" t="s">
        <v>6</v>
      </c>
      <c r="C128" s="55" t="s">
        <v>14</v>
      </c>
      <c r="D128" s="58" t="s">
        <v>5</v>
      </c>
      <c r="E128" s="59" t="s">
        <v>8</v>
      </c>
      <c r="F128" s="56" t="s">
        <v>9</v>
      </c>
      <c r="G128" s="57" t="s">
        <v>7</v>
      </c>
      <c r="I128" s="41"/>
    </row>
    <row r="129" spans="2:9" ht="16">
      <c r="B129" s="46"/>
      <c r="C129" s="46"/>
      <c r="D129" s="46"/>
      <c r="E129" s="47"/>
      <c r="F129" s="48"/>
      <c r="G129" s="49">
        <v>0</v>
      </c>
      <c r="I129" s="41"/>
    </row>
    <row r="130" spans="2:9" ht="16">
      <c r="B130" s="46"/>
      <c r="C130" s="46"/>
      <c r="D130" s="46"/>
      <c r="E130" s="47"/>
      <c r="F130" s="48"/>
      <c r="G130" s="49">
        <v>0</v>
      </c>
      <c r="I130" s="41"/>
    </row>
    <row r="131" spans="2:9" ht="16">
      <c r="B131" s="46"/>
      <c r="C131" s="46"/>
      <c r="D131" s="46"/>
      <c r="E131" s="47"/>
      <c r="F131" s="48"/>
      <c r="G131" s="49">
        <v>0</v>
      </c>
      <c r="I131" s="41"/>
    </row>
    <row r="132" spans="2:9" ht="16">
      <c r="B132" s="46"/>
      <c r="C132" s="46"/>
      <c r="D132" s="46"/>
      <c r="E132" s="47"/>
      <c r="F132" s="48"/>
      <c r="G132" s="49">
        <v>0</v>
      </c>
      <c r="I132" s="41"/>
    </row>
    <row r="133" spans="2:9" ht="16">
      <c r="B133" s="46"/>
      <c r="C133" s="46"/>
      <c r="D133" s="46"/>
      <c r="E133" s="47"/>
      <c r="F133" s="48"/>
      <c r="G133" s="49">
        <v>0</v>
      </c>
      <c r="I133" s="41"/>
    </row>
    <row r="134" spans="2:9" ht="16">
      <c r="B134" s="46"/>
      <c r="C134" s="46"/>
      <c r="D134" s="46"/>
      <c r="E134" s="47"/>
      <c r="F134" s="48"/>
      <c r="G134" s="49">
        <v>0</v>
      </c>
      <c r="I134" s="41"/>
    </row>
    <row r="135" spans="2:9" ht="16">
      <c r="B135" s="46"/>
      <c r="C135" s="46"/>
      <c r="D135" s="46"/>
      <c r="E135" s="47"/>
      <c r="F135" s="48"/>
      <c r="G135" s="49">
        <v>0</v>
      </c>
      <c r="I135" s="41"/>
    </row>
    <row r="136" spans="2:9" ht="16">
      <c r="B136" s="46" t="s">
        <v>2</v>
      </c>
      <c r="C136" s="46"/>
      <c r="D136" s="46"/>
      <c r="E136" s="47"/>
      <c r="F136" s="50"/>
      <c r="G136" s="51">
        <f>SUBTOTAL(109,Table232939[Cost])</f>
        <v>0</v>
      </c>
      <c r="I136" s="41"/>
    </row>
    <row r="137" spans="2:9" ht="16">
      <c r="B137" s="10"/>
      <c r="C137" s="10"/>
      <c r="D137" s="10"/>
      <c r="E137" s="10"/>
      <c r="F137" s="10"/>
      <c r="G137" s="3"/>
      <c r="I137" s="41"/>
    </row>
    <row r="138" spans="2:9">
      <c r="I138" s="41"/>
    </row>
    <row r="139" spans="2:9">
      <c r="I139" s="41"/>
    </row>
    <row r="140" spans="2:9">
      <c r="I140" s="41"/>
    </row>
    <row r="141" spans="2:9">
      <c r="I141" s="41"/>
    </row>
    <row r="142" spans="2:9">
      <c r="I142" s="41"/>
    </row>
    <row r="143" spans="2:9">
      <c r="I143" s="41"/>
    </row>
    <row r="144" spans="2:9">
      <c r="I144" s="41"/>
    </row>
    <row r="145" spans="9:9">
      <c r="I145" s="41"/>
    </row>
    <row r="146" spans="9:9">
      <c r="I146" s="41"/>
    </row>
    <row r="147" spans="9:9">
      <c r="I147" s="41"/>
    </row>
    <row r="148" spans="9:9">
      <c r="I148" s="41"/>
    </row>
    <row r="149" spans="9:9">
      <c r="I149" s="41"/>
    </row>
    <row r="150" spans="9:9">
      <c r="I150" s="41"/>
    </row>
    <row r="151" spans="9:9">
      <c r="I151" s="41"/>
    </row>
    <row r="152" spans="9:9">
      <c r="I152" s="41"/>
    </row>
    <row r="153" spans="9:9">
      <c r="I153" s="41"/>
    </row>
    <row r="154" spans="9:9">
      <c r="I154" s="41"/>
    </row>
    <row r="155" spans="9:9">
      <c r="I155" s="41"/>
    </row>
    <row r="156" spans="9:9">
      <c r="I156" s="41"/>
    </row>
    <row r="157" spans="9:9">
      <c r="I157" s="41"/>
    </row>
    <row r="158" spans="9:9">
      <c r="I158" s="41"/>
    </row>
    <row r="159" spans="9:9">
      <c r="I159" s="41"/>
    </row>
    <row r="160" spans="9:9">
      <c r="I160" s="41"/>
    </row>
    <row r="161" spans="9:9">
      <c r="I161" s="41"/>
    </row>
    <row r="162" spans="9:9">
      <c r="I162" s="41"/>
    </row>
    <row r="163" spans="9:9">
      <c r="I163" s="41"/>
    </row>
    <row r="164" spans="9:9">
      <c r="I164" s="41"/>
    </row>
    <row r="165" spans="9:9">
      <c r="I165" s="41"/>
    </row>
    <row r="166" spans="9:9">
      <c r="I166" s="41"/>
    </row>
    <row r="167" spans="9:9">
      <c r="I167" s="41"/>
    </row>
    <row r="168" spans="9:9">
      <c r="I168" s="41"/>
    </row>
    <row r="169" spans="9:9">
      <c r="I169" s="41"/>
    </row>
    <row r="170" spans="9:9">
      <c r="I170" s="41"/>
    </row>
    <row r="171" spans="9:9">
      <c r="I171" s="41"/>
    </row>
    <row r="172" spans="9:9">
      <c r="I172" s="41"/>
    </row>
    <row r="173" spans="9:9">
      <c r="I173" s="41"/>
    </row>
    <row r="174" spans="9:9">
      <c r="I174" s="41"/>
    </row>
    <row r="175" spans="9:9">
      <c r="I175" s="41"/>
    </row>
    <row r="176" spans="9:9">
      <c r="I176" s="41"/>
    </row>
    <row r="177" spans="9:9">
      <c r="I177" s="41"/>
    </row>
    <row r="178" spans="9:9">
      <c r="I178" s="41"/>
    </row>
    <row r="179" spans="9:9">
      <c r="I179" s="41"/>
    </row>
    <row r="180" spans="9:9">
      <c r="I180" s="41"/>
    </row>
    <row r="181" spans="9:9">
      <c r="I181" s="41"/>
    </row>
    <row r="182" spans="9:9">
      <c r="I182" s="41"/>
    </row>
    <row r="183" spans="9:9">
      <c r="I183" s="41"/>
    </row>
    <row r="184" spans="9:9">
      <c r="I184" s="41"/>
    </row>
    <row r="185" spans="9:9">
      <c r="I185" s="41"/>
    </row>
    <row r="186" spans="9:9">
      <c r="I186" s="41"/>
    </row>
    <row r="187" spans="9:9">
      <c r="I187" s="41"/>
    </row>
    <row r="188" spans="9:9">
      <c r="I188" s="41"/>
    </row>
    <row r="189" spans="9:9">
      <c r="I189" s="41"/>
    </row>
    <row r="190" spans="9:9">
      <c r="I190" s="41"/>
    </row>
    <row r="191" spans="9:9">
      <c r="I191" s="41"/>
    </row>
    <row r="192" spans="9:9">
      <c r="I192" s="41"/>
    </row>
    <row r="193" spans="9:9">
      <c r="I193" s="41"/>
    </row>
    <row r="194" spans="9:9">
      <c r="I194" s="41"/>
    </row>
    <row r="195" spans="9:9">
      <c r="I195" s="41"/>
    </row>
    <row r="196" spans="9:9">
      <c r="I196" s="41"/>
    </row>
    <row r="197" spans="9:9">
      <c r="I197" s="41"/>
    </row>
    <row r="198" spans="9:9">
      <c r="I198" s="41"/>
    </row>
    <row r="199" spans="9:9">
      <c r="I199" s="41"/>
    </row>
    <row r="200" spans="9:9">
      <c r="I200" s="41"/>
    </row>
    <row r="201" spans="9:9">
      <c r="I201" s="41"/>
    </row>
    <row r="202" spans="9:9">
      <c r="I202" s="41"/>
    </row>
    <row r="203" spans="9:9">
      <c r="I203" s="41"/>
    </row>
    <row r="204" spans="9:9">
      <c r="I204" s="41"/>
    </row>
    <row r="205" spans="9:9">
      <c r="I205" s="41"/>
    </row>
    <row r="206" spans="9:9">
      <c r="I206" s="41"/>
    </row>
    <row r="207" spans="9:9">
      <c r="I207" s="41"/>
    </row>
    <row r="208" spans="9:9">
      <c r="I208" s="41"/>
    </row>
    <row r="209" spans="9:9">
      <c r="I209" s="41"/>
    </row>
    <row r="210" spans="9:9">
      <c r="I210" s="41"/>
    </row>
    <row r="211" spans="9:9">
      <c r="I211" s="41"/>
    </row>
    <row r="212" spans="9:9">
      <c r="I212" s="41"/>
    </row>
    <row r="213" spans="9:9">
      <c r="I213" s="41"/>
    </row>
    <row r="214" spans="9:9">
      <c r="I214" s="41"/>
    </row>
    <row r="215" spans="9:9">
      <c r="I215" s="41"/>
    </row>
    <row r="216" spans="9:9">
      <c r="I216" s="41"/>
    </row>
    <row r="217" spans="9:9">
      <c r="I217" s="41"/>
    </row>
    <row r="218" spans="9:9">
      <c r="I218" s="41"/>
    </row>
    <row r="219" spans="9:9">
      <c r="I219" s="41"/>
    </row>
    <row r="220" spans="9:9">
      <c r="I220" s="41"/>
    </row>
    <row r="221" spans="9:9">
      <c r="I221" s="41"/>
    </row>
    <row r="222" spans="9:9">
      <c r="I222" s="41"/>
    </row>
    <row r="223" spans="9:9">
      <c r="I223" s="41"/>
    </row>
    <row r="224" spans="9:9">
      <c r="I224" s="41"/>
    </row>
    <row r="225" spans="9:9">
      <c r="I225" s="41"/>
    </row>
    <row r="226" spans="9:9">
      <c r="I226" s="41"/>
    </row>
    <row r="227" spans="9:9">
      <c r="I227" s="41"/>
    </row>
    <row r="228" spans="9:9">
      <c r="I228" s="41"/>
    </row>
    <row r="229" spans="9:9">
      <c r="I229" s="41"/>
    </row>
    <row r="230" spans="9:9">
      <c r="I230" s="41"/>
    </row>
    <row r="231" spans="9:9">
      <c r="I231" s="41"/>
    </row>
    <row r="232" spans="9:9">
      <c r="I232" s="41"/>
    </row>
    <row r="233" spans="9:9">
      <c r="I233" s="41"/>
    </row>
    <row r="234" spans="9:9">
      <c r="I234" s="41"/>
    </row>
    <row r="235" spans="9:9">
      <c r="I235" s="41"/>
    </row>
    <row r="236" spans="9:9">
      <c r="I236" s="41"/>
    </row>
    <row r="237" spans="9:9">
      <c r="I237" s="41"/>
    </row>
    <row r="238" spans="9:9">
      <c r="I238" s="41"/>
    </row>
    <row r="239" spans="9:9">
      <c r="I239" s="41"/>
    </row>
    <row r="240" spans="9:9">
      <c r="I240" s="41"/>
    </row>
    <row r="241" spans="9:9">
      <c r="I241" s="41"/>
    </row>
    <row r="242" spans="9:9">
      <c r="I242" s="41"/>
    </row>
    <row r="243" spans="9:9">
      <c r="I243" s="41"/>
    </row>
    <row r="244" spans="9:9">
      <c r="I244" s="41"/>
    </row>
    <row r="245" spans="9:9">
      <c r="I245" s="41"/>
    </row>
    <row r="246" spans="9:9">
      <c r="I246" s="41"/>
    </row>
    <row r="247" spans="9:9">
      <c r="I247" s="41"/>
    </row>
    <row r="248" spans="9:9">
      <c r="I248" s="41"/>
    </row>
    <row r="249" spans="9:9">
      <c r="I249" s="41"/>
    </row>
    <row r="250" spans="9:9">
      <c r="I250" s="41"/>
    </row>
    <row r="251" spans="9:9">
      <c r="I251" s="41"/>
    </row>
    <row r="252" spans="9:9">
      <c r="I252" s="41"/>
    </row>
    <row r="253" spans="9:9">
      <c r="I253" s="41"/>
    </row>
    <row r="254" spans="9:9">
      <c r="I254" s="41"/>
    </row>
    <row r="255" spans="9:9">
      <c r="I255" s="41"/>
    </row>
    <row r="256" spans="9:9">
      <c r="I256" s="41"/>
    </row>
    <row r="257" spans="9:9">
      <c r="I257" s="41"/>
    </row>
    <row r="258" spans="9:9">
      <c r="I258" s="41"/>
    </row>
    <row r="259" spans="9:9">
      <c r="I259" s="41"/>
    </row>
    <row r="260" spans="9:9">
      <c r="I260" s="41"/>
    </row>
    <row r="261" spans="9:9">
      <c r="I261" s="41"/>
    </row>
    <row r="262" spans="9:9">
      <c r="I262" s="41"/>
    </row>
    <row r="263" spans="9:9">
      <c r="I263" s="41"/>
    </row>
    <row r="264" spans="9:9">
      <c r="I264" s="41"/>
    </row>
    <row r="265" spans="9:9">
      <c r="I265" s="41"/>
    </row>
    <row r="266" spans="9:9">
      <c r="I266" s="41"/>
    </row>
    <row r="267" spans="9:9">
      <c r="I267" s="41"/>
    </row>
    <row r="268" spans="9:9">
      <c r="I268" s="41"/>
    </row>
    <row r="269" spans="9:9">
      <c r="I269" s="41"/>
    </row>
    <row r="270" spans="9:9">
      <c r="I270" s="41"/>
    </row>
    <row r="271" spans="9:9">
      <c r="I271" s="41"/>
    </row>
    <row r="272" spans="9:9">
      <c r="I272" s="41"/>
    </row>
    <row r="273" spans="9:9">
      <c r="I273" s="41"/>
    </row>
    <row r="274" spans="9:9">
      <c r="I274" s="41"/>
    </row>
    <row r="275" spans="9:9">
      <c r="I275" s="41"/>
    </row>
    <row r="276" spans="9:9">
      <c r="I276" s="41"/>
    </row>
    <row r="277" spans="9:9">
      <c r="I277" s="41"/>
    </row>
    <row r="278" spans="9:9">
      <c r="I278" s="41"/>
    </row>
    <row r="279" spans="9:9">
      <c r="I279" s="41"/>
    </row>
    <row r="280" spans="9:9">
      <c r="I280" s="41"/>
    </row>
    <row r="281" spans="9:9">
      <c r="I281" s="41"/>
    </row>
    <row r="282" spans="9:9">
      <c r="I282" s="41"/>
    </row>
    <row r="283" spans="9:9">
      <c r="I283" s="41"/>
    </row>
    <row r="284" spans="9:9">
      <c r="I284" s="41"/>
    </row>
    <row r="285" spans="9:9">
      <c r="I285" s="41"/>
    </row>
    <row r="286" spans="9:9">
      <c r="I286" s="41"/>
    </row>
    <row r="287" spans="9:9">
      <c r="I287" s="41"/>
    </row>
    <row r="288" spans="9:9">
      <c r="I288" s="41"/>
    </row>
    <row r="289" spans="9:9">
      <c r="I289" s="41"/>
    </row>
    <row r="290" spans="9:9">
      <c r="I290" s="41"/>
    </row>
    <row r="291" spans="9:9">
      <c r="I291" s="41"/>
    </row>
    <row r="292" spans="9:9">
      <c r="I292" s="41"/>
    </row>
    <row r="293" spans="9:9">
      <c r="I293" s="41"/>
    </row>
    <row r="294" spans="9:9">
      <c r="I294" s="41"/>
    </row>
    <row r="295" spans="9:9">
      <c r="I295" s="41"/>
    </row>
    <row r="296" spans="9:9">
      <c r="I296" s="41"/>
    </row>
    <row r="297" spans="9:9">
      <c r="I297" s="41"/>
    </row>
    <row r="298" spans="9:9">
      <c r="I298" s="41"/>
    </row>
    <row r="299" spans="9:9">
      <c r="I299" s="41"/>
    </row>
    <row r="300" spans="9:9">
      <c r="I300" s="41"/>
    </row>
    <row r="301" spans="9:9">
      <c r="I301" s="41"/>
    </row>
  </sheetData>
  <mergeCells count="7">
    <mergeCell ref="Q29:Q37"/>
    <mergeCell ref="B3:P3"/>
    <mergeCell ref="B4:C4"/>
    <mergeCell ref="D4:O4"/>
    <mergeCell ref="B5:D5"/>
    <mergeCell ref="B6:H6"/>
    <mergeCell ref="J6:P6"/>
  </mergeCells>
  <pageMargins left="1" right="1" top="0.75" bottom="1" header="0.5" footer="0.5"/>
  <pageSetup scale="99" orientation="landscape" r:id="rId1"/>
  <headerFooter alignWithMargins="0"/>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Income and Expenditure Report</vt:lpstr>
      <vt:lpstr>General Ledger Term 1</vt:lpstr>
      <vt:lpstr>General Ledger Term 2</vt:lpstr>
      <vt:lpstr>General Ledger Term 3</vt:lpstr>
      <vt:lpstr>'General Ledger Term 1'!Print_Area</vt:lpstr>
      <vt:lpstr>'General Ledger Term 2'!Print_Area</vt:lpstr>
      <vt:lpstr>'General Ledger Term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Brandenburg</dc:creator>
  <cp:lastModifiedBy>Lisa B.</cp:lastModifiedBy>
  <dcterms:created xsi:type="dcterms:W3CDTF">2017-12-27T06:43:04Z</dcterms:created>
  <dcterms:modified xsi:type="dcterms:W3CDTF">2020-03-02T05:43:06Z</dcterms:modified>
</cp:coreProperties>
</file>